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19440" windowHeight="12576" tabRatio="789"/>
  </bookViews>
  <sheets>
    <sheet name="ВС гонка на время" sheetId="106" r:id="rId1"/>
  </sheets>
  <definedNames>
    <definedName name="_xlnm._FilterDatabase" localSheetId="0" hidden="1">'ВС гонка на время'!$B$22:$H$22</definedName>
    <definedName name="_xlnm.Print_Titles" localSheetId="0">'ВС гонка на время'!$22:$22</definedName>
    <definedName name="_xlnm.Print_Area" localSheetId="0">'ВС гонка на время'!$A$1:$K$64</definedName>
  </definedNames>
  <calcPr calcId="144525"/>
</workbook>
</file>

<file path=xl/calcChain.xml><?xml version="1.0" encoding="utf-8"?>
<calcChain xmlns="http://schemas.openxmlformats.org/spreadsheetml/2006/main">
  <c r="H54" i="106" l="1"/>
  <c r="H56" i="106" l="1"/>
  <c r="K57" i="106"/>
  <c r="K56" i="106"/>
  <c r="K55" i="106"/>
  <c r="K54" i="106"/>
  <c r="I64" i="106" l="1"/>
  <c r="H57" i="106" l="1"/>
  <c r="H55" i="106" l="1"/>
  <c r="H53" i="106" s="1"/>
  <c r="H52" i="106" s="1"/>
  <c r="K53" i="106"/>
  <c r="K52" i="106"/>
  <c r="K51" i="106"/>
  <c r="E64" i="106" l="1"/>
  <c r="A64" i="106"/>
</calcChain>
</file>

<file path=xl/sharedStrings.xml><?xml version="1.0" encoding="utf-8"?>
<sst xmlns="http://schemas.openxmlformats.org/spreadsheetml/2006/main" count="256" uniqueCount="207">
  <si>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</si>
  <si>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</si>
  <si>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</si>
  <si>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</si>
  <si>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</si>
  <si>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</si>
  <si>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</si>
  <si>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</si>
  <si>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</si>
  <si>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</si>
  <si>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</si>
  <si>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</si>
  <si>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</si>
  <si>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</si>
  <si>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</si>
  <si>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</si>
  <si>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</si>
  <si>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</si>
  <si>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</si>
  <si>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</si>
  <si>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</si>
  <si>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</si>
  <si>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</si>
  <si>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</si>
  <si>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</si>
  <si>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</si>
  <si>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</si>
  <si>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</si>
  <si>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</si>
  <si>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</si>
  <si>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</si>
  <si>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</si>
  <si>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</si>
  <si>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</si>
  <si>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</si>
  <si>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</si>
  <si>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</si>
  <si>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</si>
  <si>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</si>
  <si>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</si>
  <si>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</si>
  <si>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</si>
  <si>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</si>
  <si>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</si>
  <si>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</si>
  <si>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</si>
  <si>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</si>
  <si>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Юноши 13-14 лет</t>
  </si>
  <si>
    <t>1 сп.р.</t>
  </si>
  <si>
    <t>3 сп.р.</t>
  </si>
  <si>
    <t>2 сп.р.</t>
  </si>
  <si>
    <t>ЧЕРНЫШОВ М.Ю. (г.Пенза)</t>
  </si>
  <si>
    <t>БОЯРОВ В.В. (ВК, г. Саранск)</t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</si>
  <si>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</si>
  <si>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</si>
  <si>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 "СПОРТИВНАЯ ШКОЛА №4 Г.ПЕНЗЫ"</t>
  </si>
  <si>
    <t>МЕСТО ПРОВЕДЕНИЯ: г.Пенза</t>
  </si>
  <si>
    <t>3 м</t>
  </si>
  <si>
    <t>БУКОВА О.Ю.(IК, г. Пенза)</t>
  </si>
  <si>
    <t>372 м</t>
  </si>
  <si>
    <t>МЕЖРЕГИОНАЛЬНЫЕ СОРЕВНОВАНИЯ (ППФО)</t>
  </si>
  <si>
    <t>ДАТА ПРОВЕДЕНИЯ: 06 июня 2024г.</t>
  </si>
  <si>
    <t>№ ЕКП 2025: 2008580018030590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</si>
  <si>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10ч 00м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</si>
  <si>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12ч 00м</t>
    </r>
  </si>
  <si>
    <t>ПЕРВЕНСТВО ПРИВОЛЖСКОГО ФЕДЕРАЛЬНОГО ОКРУГА</t>
  </si>
  <si>
    <t>31</t>
  </si>
  <si>
    <t>10144645875</t>
  </si>
  <si>
    <t>Пименов Дмитрий Станиславович</t>
  </si>
  <si>
    <t>12.05.2011</t>
  </si>
  <si>
    <t>Удмуртская Республика</t>
  </si>
  <si>
    <t>0:00:39,08</t>
  </si>
  <si>
    <t>39</t>
  </si>
  <si>
    <t>10089249377</t>
  </si>
  <si>
    <t>Борисов Всеволод Владимирович</t>
  </si>
  <si>
    <t>05.12.2012</t>
  </si>
  <si>
    <t>Мордовия</t>
  </si>
  <si>
    <t>0:00:40,17</t>
  </si>
  <si>
    <t>22</t>
  </si>
  <si>
    <t>10112970325</t>
  </si>
  <si>
    <t>Дмитриев Матвей Александрович</t>
  </si>
  <si>
    <t>07.09.2011</t>
  </si>
  <si>
    <t>Пензенская обл.</t>
  </si>
  <si>
    <t>0:00:41,11</t>
  </si>
  <si>
    <t>725</t>
  </si>
  <si>
    <t>10092735418</t>
  </si>
  <si>
    <t>Голубев Никита Сергеевич</t>
  </si>
  <si>
    <t>25.02.2012</t>
  </si>
  <si>
    <t>0:00:41,88</t>
  </si>
  <si>
    <t>999</t>
  </si>
  <si>
    <t>10129837110</t>
  </si>
  <si>
    <t>Чапоргин Кирилл Александрович</t>
  </si>
  <si>
    <t>17.07.2011</t>
  </si>
  <si>
    <t>0:00:42,21</t>
  </si>
  <si>
    <t>43</t>
  </si>
  <si>
    <t>10151565312</t>
  </si>
  <si>
    <t>Волощук Кирилл Алексеевич</t>
  </si>
  <si>
    <t>07.02.2011</t>
  </si>
  <si>
    <t>0:00:42,25</t>
  </si>
  <si>
    <t>66</t>
  </si>
  <si>
    <t>10149843762</t>
  </si>
  <si>
    <t>Альканов Егор Александрович</t>
  </si>
  <si>
    <t>30.03.2012</t>
  </si>
  <si>
    <t>0:00:43,05</t>
  </si>
  <si>
    <t>131</t>
  </si>
  <si>
    <t>10090064278</t>
  </si>
  <si>
    <t>Тарасов Егор Алексеевич</t>
  </si>
  <si>
    <t>14.01.2011</t>
  </si>
  <si>
    <t>0:00:43,46</t>
  </si>
  <si>
    <t>20</t>
  </si>
  <si>
    <t>10103565466</t>
  </si>
  <si>
    <t>Яшин Вадим Янович</t>
  </si>
  <si>
    <t>20.08.2012</t>
  </si>
  <si>
    <t>1 сп.юн.р.</t>
  </si>
  <si>
    <t>0:00:43,64</t>
  </si>
  <si>
    <t>18</t>
  </si>
  <si>
    <t>10103564860</t>
  </si>
  <si>
    <t>Ульянов Максим Михайлович</t>
  </si>
  <si>
    <t>18.07.2011</t>
  </si>
  <si>
    <t>0:00:43,77</t>
  </si>
  <si>
    <t>471</t>
  </si>
  <si>
    <t>10143151267</t>
  </si>
  <si>
    <t>Луньков Владислав Евгеньевич</t>
  </si>
  <si>
    <t>09.12.2011</t>
  </si>
  <si>
    <t>0:00:43,81</t>
  </si>
  <si>
    <t>58</t>
  </si>
  <si>
    <t>10103547783</t>
  </si>
  <si>
    <t>Баранов Сергей Ильич</t>
  </si>
  <si>
    <t>06.04.2011</t>
  </si>
  <si>
    <t>0:00:44,01</t>
  </si>
  <si>
    <t>41</t>
  </si>
  <si>
    <t>10103575065</t>
  </si>
  <si>
    <t>Фоломеев Григорий Вадимович</t>
  </si>
  <si>
    <t>10.03.2012</t>
  </si>
  <si>
    <t>0:00:44,50</t>
  </si>
  <si>
    <t>582</t>
  </si>
  <si>
    <t>10100114286</t>
  </si>
  <si>
    <t>Родионов Дмитрий Александрович</t>
  </si>
  <si>
    <t>02.12.2011</t>
  </si>
  <si>
    <t>0:00:44,95</t>
  </si>
  <si>
    <t>40</t>
  </si>
  <si>
    <t>10149506787</t>
  </si>
  <si>
    <t>Изюмов Матвей Александрович</t>
  </si>
  <si>
    <t>15.04.2012</t>
  </si>
  <si>
    <t>0:00:45,47</t>
  </si>
  <si>
    <t>585</t>
  </si>
  <si>
    <t>10149343507</t>
  </si>
  <si>
    <t>Лобышев Артём Алексеевич</t>
  </si>
  <si>
    <t>29.11.2012</t>
  </si>
  <si>
    <t>0:00:46,28</t>
  </si>
  <si>
    <t>777</t>
  </si>
  <si>
    <t>10150339775</t>
  </si>
  <si>
    <t>Кочарян Артур Татулович</t>
  </si>
  <si>
    <t>05.10.2012</t>
  </si>
  <si>
    <t>2 сп.юн.р.</t>
  </si>
  <si>
    <t>0:00:46,75</t>
  </si>
  <si>
    <t>584</t>
  </si>
  <si>
    <t>10151467403</t>
  </si>
  <si>
    <t>Мазур Александр Владимирович</t>
  </si>
  <si>
    <t>28.09.2012</t>
  </si>
  <si>
    <t>0:00:47,27</t>
  </si>
  <si>
    <t>30</t>
  </si>
  <si>
    <t>10150337351</t>
  </si>
  <si>
    <t>Серков Всеволод Максимович</t>
  </si>
  <si>
    <t>10.11.2012</t>
  </si>
  <si>
    <t>0:00:47,43</t>
  </si>
  <si>
    <t>37</t>
  </si>
  <si>
    <t>10090415094</t>
  </si>
  <si>
    <t>Ледяйкин Прохор Михайлович</t>
  </si>
  <si>
    <t>12.08.2012</t>
  </si>
  <si>
    <t>0:00:47,55</t>
  </si>
  <si>
    <t>521</t>
  </si>
  <si>
    <t>10164485611</t>
  </si>
  <si>
    <t>Медведев Тимофей Сергеевич</t>
  </si>
  <si>
    <t>04.03.2011</t>
  </si>
  <si>
    <t>Нижегородская обл.</t>
  </si>
  <si>
    <t>0:00:47,60</t>
  </si>
  <si>
    <t>524</t>
  </si>
  <si>
    <t>10164513600</t>
  </si>
  <si>
    <t>Курилов Максим Игоревич</t>
  </si>
  <si>
    <t>28.04.2012</t>
  </si>
  <si>
    <t>0:00:51,34</t>
  </si>
  <si>
    <t>525</t>
  </si>
  <si>
    <t>10164585742</t>
  </si>
  <si>
    <t>Исаев Александр Иванович</t>
  </si>
  <si>
    <t>11.07.2011</t>
  </si>
  <si>
    <t>0:00:52,15</t>
  </si>
  <si>
    <t>522</t>
  </si>
  <si>
    <t>10164486419</t>
  </si>
  <si>
    <t>Шаров Павел Константинович</t>
  </si>
  <si>
    <t>10.08.2011</t>
  </si>
  <si>
    <t>0:00:53,33</t>
  </si>
  <si>
    <t>Киреев Кирилл Александрович</t>
  </si>
  <si>
    <t>26.04.2012</t>
  </si>
  <si>
    <t>б/р</t>
  </si>
  <si>
    <t>0:00:54,12</t>
  </si>
  <si>
    <t>523</t>
  </si>
  <si>
    <t>10164485409</t>
  </si>
  <si>
    <t>Кузнецов Александр Сергеевич</t>
  </si>
  <si>
    <t>22.09.2011</t>
  </si>
  <si>
    <t>0:00:54,13</t>
  </si>
  <si>
    <t>117</t>
  </si>
  <si>
    <t>10162994942</t>
  </si>
  <si>
    <t>Кузнецов Роман Артемович</t>
  </si>
  <si>
    <t>27.10.2012</t>
  </si>
  <si>
    <t>0:00:55,42</t>
  </si>
  <si>
    <t>МЯГКОВ А.О. (IК, г. Саранск)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</si>
</sst>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4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 Cyr"/>
      <charset val="204"/>
    </font>
    <font>
      <b/>
      <sz val="20"/>
      <name val="Calibri"/>
      <family val="2"/>
      <charset val="204"/>
      <scheme val="minor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27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14" fillId="0" borderId="0" xfId="2" applyFont="1" applyAlignment="1">
      <alignment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6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0" fontId="8" fillId="0" borderId="7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7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7" xfId="2" applyNumberFormat="1" applyFont="1" applyBorder="1" applyAlignment="1">
      <alignment horizontal="left" vertical="center"/>
    </xf>
    <xf numFmtId="0" fontId="8" fillId="0" borderId="12" xfId="2" applyFont="1" applyBorder="1" applyAlignment="1">
      <alignment vertical="center"/>
    </xf>
    <xf numFmtId="49" fontId="8" fillId="0" borderId="7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165" fontId="14" fillId="0" borderId="7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0" xfId="2" applyNumberFormat="1" applyFont="1" applyBorder="1" applyAlignment="1">
      <alignment vertical="center"/>
    </xf>
    <xf numFmtId="165" fontId="14" fillId="0" borderId="0" xfId="2" applyNumberFormat="1" applyFont="1" applyAlignment="1">
      <alignment horizontal="left" vertical="center"/>
    </xf>
    <xf numFmtId="1" fontId="8" fillId="0" borderId="11" xfId="2" applyNumberFormat="1" applyFont="1" applyBorder="1" applyAlignment="1">
      <alignment horizontal="right" vertical="center"/>
    </xf>
    <xf numFmtId="0" fontId="8" fillId="0" borderId="11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11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165" fontId="14" fillId="0" borderId="24" xfId="2" applyNumberFormat="1" applyFont="1" applyBorder="1" applyAlignment="1">
      <alignment horizontal="right" vertical="center"/>
    </xf>
    <xf numFmtId="0" fontId="14" fillId="0" borderId="23" xfId="2" applyFont="1" applyBorder="1" applyAlignment="1">
      <alignment horizontal="right" vertical="center"/>
    </xf>
    <xf numFmtId="0" fontId="12" fillId="2" borderId="3" xfId="2" applyFont="1" applyFill="1" applyBorder="1" applyAlignment="1">
      <alignment vertical="center"/>
    </xf>
    <xf numFmtId="0" fontId="8" fillId="0" borderId="18" xfId="2" applyFont="1" applyBorder="1" applyAlignment="1">
      <alignment vertical="center"/>
    </xf>
    <xf numFmtId="0" fontId="8" fillId="0" borderId="18" xfId="2" applyFont="1" applyBorder="1" applyAlignment="1">
      <alignment horizontal="center" vertical="center"/>
    </xf>
    <xf numFmtId="14" fontId="8" fillId="0" borderId="18" xfId="2" applyNumberFormat="1" applyFont="1" applyBorder="1" applyAlignment="1">
      <alignment vertical="center"/>
    </xf>
    <xf numFmtId="165" fontId="16" fillId="0" borderId="18" xfId="2" applyNumberFormat="1" applyFont="1" applyBorder="1" applyAlignment="1">
      <alignment vertical="center"/>
    </xf>
    <xf numFmtId="0" fontId="20" fillId="0" borderId="21" xfId="2" applyFont="1" applyBorder="1" applyAlignment="1">
      <alignment horizontal="left" vertical="center" wrapText="1"/>
    </xf>
    <xf numFmtId="164" fontId="20" fillId="0" borderId="21" xfId="2" applyNumberFormat="1" applyFont="1" applyBorder="1" applyAlignment="1">
      <alignment horizontal="left" vertical="center" wrapText="1"/>
    </xf>
    <xf numFmtId="0" fontId="16" fillId="2" borderId="28" xfId="7" applyFont="1" applyFill="1" applyBorder="1" applyAlignment="1">
      <alignment vertical="center" wrapText="1"/>
    </xf>
    <xf numFmtId="0" fontId="10" fillId="0" borderId="25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 wrapText="1"/>
    </xf>
    <xf numFmtId="0" fontId="12" fillId="0" borderId="0" xfId="2" applyFont="1" applyAlignment="1">
      <alignment vertical="center"/>
    </xf>
    <xf numFmtId="0" fontId="10" fillId="0" borderId="21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 wrapText="1"/>
    </xf>
    <xf numFmtId="0" fontId="10" fillId="0" borderId="21" xfId="2" applyFont="1" applyBorder="1" applyAlignment="1">
      <alignment horizontal="center" vertical="center" wrapText="1"/>
    </xf>
    <xf numFmtId="0" fontId="12" fillId="0" borderId="21" xfId="2" applyFont="1" applyBorder="1" applyAlignment="1">
      <alignment horizontal="center" vertical="center" wrapText="1"/>
    </xf>
    <xf numFmtId="0" fontId="16" fillId="2" borderId="21" xfId="2" applyFont="1" applyFill="1" applyBorder="1" applyAlignment="1">
      <alignment horizontal="center" vertical="center" wrapText="1"/>
    </xf>
    <xf numFmtId="0" fontId="16" fillId="2" borderId="27" xfId="7" applyFont="1" applyFill="1" applyBorder="1" applyAlignment="1">
      <alignment horizontal="center" vertical="center" wrapText="1"/>
    </xf>
    <xf numFmtId="0" fontId="21" fillId="0" borderId="21" xfId="0" applyFont="1" applyBorder="1" applyAlignment="1">
      <alignment horizontal="center"/>
    </xf>
    <xf numFmtId="0" fontId="10" fillId="0" borderId="21" xfId="2" applyFont="1" applyBorder="1" applyAlignment="1">
      <alignment horizontal="right" vertical="center" wrapText="1"/>
    </xf>
    <xf numFmtId="0" fontId="10" fillId="0" borderId="22" xfId="2" applyFont="1" applyBorder="1" applyAlignment="1">
      <alignment horizontal="right" vertical="center" wrapText="1"/>
    </xf>
    <xf numFmtId="0" fontId="16" fillId="2" borderId="29" xfId="2" applyFont="1" applyFill="1" applyBorder="1" applyAlignment="1">
      <alignment horizontal="center" vertical="center"/>
    </xf>
    <xf numFmtId="0" fontId="16" fillId="2" borderId="29" xfId="7" applyFont="1" applyFill="1" applyBorder="1" applyAlignment="1">
      <alignment horizontal="center" vertical="center" wrapText="1"/>
    </xf>
    <xf numFmtId="14" fontId="16" fillId="2" borderId="29" xfId="7" applyNumberFormat="1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/>
    </xf>
    <xf numFmtId="0" fontId="12" fillId="0" borderId="1" xfId="2" applyFont="1" applyBorder="1" applyAlignment="1">
      <alignment horizontal="left" vertical="center"/>
    </xf>
    <xf numFmtId="0" fontId="19" fillId="0" borderId="13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2" fillId="0" borderId="20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6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1" xfId="2" applyFont="1" applyFill="1" applyBorder="1" applyAlignment="1">
      <alignment horizontal="left" vertical="center"/>
    </xf>
    <xf numFmtId="165" fontId="12" fillId="2" borderId="7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2" borderId="13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0" xfId="2" applyFont="1" applyFill="1" applyAlignment="1">
      <alignment horizontal="center" vertical="center"/>
    </xf>
    <xf numFmtId="0" fontId="12" fillId="2" borderId="0" xfId="2" applyFont="1" applyFill="1" applyBorder="1" applyAlignment="1">
      <alignment horizontal="center" vertical="center"/>
    </xf>
    <xf numFmtId="0" fontId="12" fillId="2" borderId="9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0" xfId="2" applyNumberFormat="1" applyFont="1" applyFill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23" fillId="0" borderId="21" xfId="0" applyFont="1" applyBorder="1"/>
  </cellXfs>
  <cellStyles count="8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Стартовый протокол Смирнов_20101106_Results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359833</xdr:colOff>
      <xdr:row>0</xdr:row>
      <xdr:rowOff>20531</xdr:rowOff>
    </xdr:from>
    <xdr:to>
      <xdr:col>10</xdr:col>
      <xdr:colOff>995891</xdr:colOff>
      <xdr:row>3</xdr:row>
      <xdr:rowOff>231207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1250" y="20531"/>
          <a:ext cx="1514475" cy="1004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723900</xdr:colOff>
      <xdr:row>4</xdr:row>
      <xdr:rowOff>106441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E672DF07-0CAA-447F-853E-05882EFEC3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0" y="0"/>
          <a:ext cx="1748367" cy="1190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outlinePr summaryBelow="0"/>
    <pageSetUpPr fitToPage="1"/>
  </sheetPr>
  <dimension ref="A1:Z68"/>
  <sheetViews>
    <sheetView tabSelected="1" view="pageBreakPreview" topLeftCell="A42" zoomScale="90" zoomScaleNormal="70" zoomScaleSheetLayoutView="90" zoomScalePageLayoutView="50" workbookViewId="0">
      <selection activeCell="D46" sqref="D46"/>
    </sheetView>
  </sheetViews>
  <sheetFormatPr defaultColWidth="9.109375" defaultRowHeight="13.8" x14ac:dyDescent="0.25"/>
  <cols>
    <col min="1" max="1" width="7" style="1" customWidth="1"/>
    <col min="2" max="2" width="7.88671875" style="26" customWidth="1"/>
    <col min="3" max="3" width="16.109375" style="26" customWidth="1"/>
    <col min="4" max="4" width="36.21875" style="1" customWidth="1"/>
    <col min="5" max="5" width="11.6640625" style="11" customWidth="1"/>
    <col min="6" max="6" width="12.33203125" style="1" customWidth="1"/>
    <col min="7" max="7" width="27.88671875" style="1" customWidth="1"/>
    <col min="8" max="8" width="14.44140625" style="21" customWidth="1"/>
    <col min="9" max="9" width="5.5546875" style="21" customWidth="1"/>
    <col min="10" max="10" width="13.109375" style="1" customWidth="1"/>
    <col min="11" max="11" width="15" style="1" customWidth="1"/>
    <col min="12" max="16384" width="9.109375" style="1"/>
  </cols>
  <sheetData>
    <row r="1" spans="1:11" customFormat="1" ht="21" x14ac:dyDescent="0.25">
      <c r="A1" s="92" t="s">
        <v>28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1" customFormat="1" ht="21" x14ac:dyDescent="0.25">
      <c r="A2" s="92" t="s">
        <v>27</v>
      </c>
      <c r="B2" s="92"/>
      <c r="C2" s="92"/>
      <c r="D2" s="92"/>
      <c r="E2" s="92"/>
      <c r="F2" s="92"/>
      <c r="G2" s="92"/>
      <c r="H2" s="92"/>
      <c r="I2" s="92"/>
      <c r="J2" s="92"/>
      <c r="K2" s="92"/>
    </row>
    <row r="3" spans="1:11" customFormat="1" ht="21" x14ac:dyDescent="0.25">
      <c r="A3" s="92" t="s">
        <v>53</v>
      </c>
      <c r="B3" s="92"/>
      <c r="C3" s="92"/>
      <c r="D3" s="92"/>
      <c r="E3" s="92"/>
      <c r="F3" s="92"/>
      <c r="G3" s="92"/>
      <c r="H3" s="92"/>
      <c r="I3" s="92"/>
      <c r="J3" s="92"/>
      <c r="K3" s="92"/>
    </row>
    <row r="4" spans="1:11" customFormat="1" ht="21" x14ac:dyDescent="0.25">
      <c r="A4" s="92" t="s">
        <v>54</v>
      </c>
      <c r="B4" s="92"/>
      <c r="C4" s="92"/>
      <c r="D4" s="92"/>
      <c r="E4" s="92"/>
      <c r="F4" s="92"/>
      <c r="G4" s="92"/>
      <c r="H4" s="92"/>
      <c r="I4" s="92"/>
      <c r="J4" s="92"/>
      <c r="K4" s="92"/>
    </row>
    <row r="5" spans="1:11" customFormat="1" ht="21" x14ac:dyDescent="0.25">
      <c r="A5" s="92" t="s">
        <v>55</v>
      </c>
      <c r="B5" s="92"/>
      <c r="C5" s="92"/>
      <c r="D5" s="92"/>
      <c r="E5" s="92"/>
      <c r="F5" s="92"/>
      <c r="G5" s="92"/>
      <c r="H5" s="92"/>
      <c r="I5" s="92"/>
      <c r="J5" s="92"/>
      <c r="K5" s="92"/>
    </row>
    <row r="6" spans="1:11" customFormat="1" ht="25.8" x14ac:dyDescent="0.25">
      <c r="A6" s="125" t="s">
        <v>65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</row>
    <row r="7" spans="1:11" customFormat="1" ht="28.8" hidden="1" x14ac:dyDescent="0.25">
      <c r="A7" s="93" t="s">
        <v>60</v>
      </c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customFormat="1" ht="21" x14ac:dyDescent="0.25">
      <c r="A8" s="94" t="s">
        <v>11</v>
      </c>
      <c r="B8" s="94"/>
      <c r="C8" s="94"/>
      <c r="D8" s="94"/>
      <c r="E8" s="94"/>
      <c r="F8" s="94"/>
      <c r="G8" s="94"/>
      <c r="H8" s="94"/>
      <c r="I8" s="94"/>
      <c r="J8" s="94"/>
      <c r="K8" s="94"/>
    </row>
    <row r="9" spans="1:11" customFormat="1" ht="21.6" thickBot="1" x14ac:dyDescent="0.3">
      <c r="A9" s="95" t="s">
        <v>24</v>
      </c>
      <c r="B9" s="95"/>
      <c r="C9" s="95"/>
      <c r="D9" s="95"/>
      <c r="E9" s="95"/>
      <c r="F9" s="95"/>
      <c r="G9" s="95"/>
      <c r="H9" s="95"/>
      <c r="I9" s="95"/>
      <c r="J9" s="95"/>
      <c r="K9" s="95"/>
    </row>
    <row r="10" spans="1:11" ht="19.5" customHeight="1" thickTop="1" x14ac:dyDescent="0.25">
      <c r="A10" s="96" t="s">
        <v>16</v>
      </c>
      <c r="B10" s="97"/>
      <c r="C10" s="97"/>
      <c r="D10" s="97"/>
      <c r="E10" s="97"/>
      <c r="F10" s="97"/>
      <c r="G10" s="97"/>
      <c r="H10" s="97"/>
      <c r="I10" s="97"/>
      <c r="J10" s="97"/>
      <c r="K10" s="98"/>
    </row>
    <row r="11" spans="1:11" ht="18" customHeight="1" x14ac:dyDescent="0.25">
      <c r="A11" s="99" t="s">
        <v>39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1"/>
    </row>
    <row r="12" spans="1:11" ht="19.5" customHeight="1" x14ac:dyDescent="0.25">
      <c r="A12" s="99" t="s">
        <v>47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1"/>
    </row>
    <row r="13" spans="1:11" ht="5.25" customHeight="1" x14ac:dyDescent="0.25">
      <c r="A13" s="89" t="s">
        <v>24</v>
      </c>
      <c r="B13" s="90"/>
      <c r="C13" s="90"/>
      <c r="D13" s="90"/>
      <c r="E13" s="90"/>
      <c r="F13" s="90"/>
      <c r="G13" s="90"/>
      <c r="H13" s="90"/>
      <c r="I13" s="90"/>
      <c r="J13" s="90"/>
      <c r="K13" s="91"/>
    </row>
    <row r="14" spans="1:11" ht="15.6" x14ac:dyDescent="0.25">
      <c r="A14" s="102" t="s">
        <v>56</v>
      </c>
      <c r="B14" s="103"/>
      <c r="C14" s="103"/>
      <c r="D14" s="103"/>
      <c r="E14" s="2"/>
      <c r="F14" s="88" t="s">
        <v>63</v>
      </c>
      <c r="G14" s="88"/>
      <c r="H14" s="12"/>
      <c r="I14" s="12"/>
      <c r="J14" s="3"/>
      <c r="K14" s="4" t="s">
        <v>44</v>
      </c>
    </row>
    <row r="15" spans="1:11" ht="15.6" x14ac:dyDescent="0.25">
      <c r="A15" s="104" t="s">
        <v>61</v>
      </c>
      <c r="B15" s="105"/>
      <c r="C15" s="105"/>
      <c r="D15" s="105"/>
      <c r="E15" s="5"/>
      <c r="F15" s="31" t="s">
        <v>64</v>
      </c>
      <c r="G15" s="31"/>
      <c r="H15" s="13"/>
      <c r="I15" s="13"/>
      <c r="J15" s="6"/>
      <c r="K15" s="7" t="s">
        <v>62</v>
      </c>
    </row>
    <row r="16" spans="1:11" ht="14.4" x14ac:dyDescent="0.25">
      <c r="A16" s="106" t="s">
        <v>6</v>
      </c>
      <c r="B16" s="107"/>
      <c r="C16" s="107"/>
      <c r="D16" s="107"/>
      <c r="E16" s="107"/>
      <c r="F16" s="107"/>
      <c r="G16" s="108"/>
      <c r="H16" s="109" t="s">
        <v>0</v>
      </c>
      <c r="I16" s="110"/>
      <c r="J16" s="110"/>
      <c r="K16" s="111"/>
    </row>
    <row r="17" spans="1:11" ht="24.9" customHeight="1" x14ac:dyDescent="0.25">
      <c r="A17" s="14" t="s">
        <v>12</v>
      </c>
      <c r="B17" s="8"/>
      <c r="C17" s="8"/>
      <c r="D17" s="15"/>
      <c r="E17" s="16"/>
      <c r="F17" s="15"/>
      <c r="G17" s="9" t="s">
        <v>51</v>
      </c>
      <c r="H17" s="43" t="s">
        <v>29</v>
      </c>
      <c r="I17" s="44"/>
      <c r="J17" s="44"/>
      <c r="K17" s="45"/>
    </row>
    <row r="18" spans="1:11" ht="24.9" customHeight="1" x14ac:dyDescent="0.25">
      <c r="A18" s="14" t="s">
        <v>13</v>
      </c>
      <c r="B18" s="8"/>
      <c r="C18" s="8"/>
      <c r="D18" s="9"/>
      <c r="E18" s="30"/>
      <c r="F18" s="17"/>
      <c r="G18" s="82" t="s">
        <v>52</v>
      </c>
      <c r="H18" s="43" t="s">
        <v>31</v>
      </c>
      <c r="I18" s="44"/>
      <c r="J18" s="44"/>
      <c r="K18" s="62" t="s">
        <v>57</v>
      </c>
    </row>
    <row r="19" spans="1:11" ht="24.9" customHeight="1" x14ac:dyDescent="0.25">
      <c r="A19" s="14" t="s">
        <v>14</v>
      </c>
      <c r="B19" s="8"/>
      <c r="C19" s="8"/>
      <c r="D19" s="9"/>
      <c r="E19" s="30"/>
      <c r="F19" s="17"/>
      <c r="G19" s="82" t="s">
        <v>58</v>
      </c>
      <c r="H19" s="43" t="s">
        <v>32</v>
      </c>
      <c r="I19" s="44"/>
      <c r="J19" s="44"/>
      <c r="K19" s="62" t="s">
        <v>59</v>
      </c>
    </row>
    <row r="20" spans="1:11" ht="24.9" customHeight="1" thickBot="1" x14ac:dyDescent="0.3">
      <c r="A20" s="14" t="s">
        <v>10</v>
      </c>
      <c r="B20" s="32"/>
      <c r="C20" s="32"/>
      <c r="D20" s="17"/>
      <c r="F20" s="34"/>
      <c r="G20" s="83" t="s">
        <v>206</v>
      </c>
      <c r="H20" s="33" t="s">
        <v>30</v>
      </c>
      <c r="I20" s="46"/>
      <c r="J20" s="29"/>
      <c r="K20" s="63">
        <v>1</v>
      </c>
    </row>
    <row r="21" spans="1:11" ht="7.5" customHeight="1" thickTop="1" x14ac:dyDescent="0.25">
      <c r="A21" s="65"/>
      <c r="B21" s="66"/>
      <c r="C21" s="66"/>
      <c r="D21" s="65"/>
      <c r="E21" s="67"/>
      <c r="F21" s="65"/>
      <c r="G21" s="65"/>
      <c r="H21" s="68"/>
      <c r="I21" s="68"/>
      <c r="J21" s="65"/>
      <c r="K21" s="65"/>
    </row>
    <row r="22" spans="1:11" s="10" customFormat="1" ht="31.5" customHeight="1" x14ac:dyDescent="0.25">
      <c r="A22" s="84" t="s">
        <v>4</v>
      </c>
      <c r="B22" s="85" t="s">
        <v>8</v>
      </c>
      <c r="C22" s="85" t="s">
        <v>23</v>
      </c>
      <c r="D22" s="85" t="s">
        <v>1</v>
      </c>
      <c r="E22" s="86" t="s">
        <v>22</v>
      </c>
      <c r="F22" s="85" t="s">
        <v>5</v>
      </c>
      <c r="G22" s="85" t="s">
        <v>26</v>
      </c>
      <c r="H22" s="80" t="s">
        <v>38</v>
      </c>
      <c r="I22" s="71"/>
      <c r="J22" s="79" t="s">
        <v>18</v>
      </c>
      <c r="K22" s="79" t="s">
        <v>9</v>
      </c>
    </row>
    <row r="23" spans="1:11" s="74" customFormat="1" ht="24.9" customHeight="1" x14ac:dyDescent="0.3">
      <c r="A23" s="87">
        <v>1</v>
      </c>
      <c r="B23" s="87" t="s">
        <v>66</v>
      </c>
      <c r="C23" s="87" t="s">
        <v>67</v>
      </c>
      <c r="D23" s="87" t="s">
        <v>68</v>
      </c>
      <c r="E23" s="87" t="s">
        <v>69</v>
      </c>
      <c r="F23" s="87" t="s">
        <v>50</v>
      </c>
      <c r="G23" s="87" t="s">
        <v>70</v>
      </c>
      <c r="H23" s="87" t="s">
        <v>71</v>
      </c>
      <c r="I23" s="81"/>
      <c r="J23" s="72"/>
      <c r="K23" s="73"/>
    </row>
    <row r="24" spans="1:11" s="74" customFormat="1" ht="24.9" customHeight="1" x14ac:dyDescent="0.3">
      <c r="A24" s="87">
        <v>2</v>
      </c>
      <c r="B24" s="87" t="s">
        <v>72</v>
      </c>
      <c r="C24" s="87" t="s">
        <v>73</v>
      </c>
      <c r="D24" s="87" t="s">
        <v>74</v>
      </c>
      <c r="E24" s="87" t="s">
        <v>75</v>
      </c>
      <c r="F24" s="87" t="s">
        <v>49</v>
      </c>
      <c r="G24" s="87" t="s">
        <v>76</v>
      </c>
      <c r="H24" s="87" t="s">
        <v>77</v>
      </c>
      <c r="I24" s="81"/>
      <c r="J24" s="75"/>
      <c r="K24" s="76"/>
    </row>
    <row r="25" spans="1:11" s="74" customFormat="1" ht="24.9" customHeight="1" x14ac:dyDescent="0.3">
      <c r="A25" s="87">
        <v>3</v>
      </c>
      <c r="B25" s="87" t="s">
        <v>78</v>
      </c>
      <c r="C25" s="87" t="s">
        <v>79</v>
      </c>
      <c r="D25" s="87" t="s">
        <v>80</v>
      </c>
      <c r="E25" s="87" t="s">
        <v>81</v>
      </c>
      <c r="F25" s="87" t="s">
        <v>48</v>
      </c>
      <c r="G25" s="87" t="s">
        <v>82</v>
      </c>
      <c r="H25" s="87" t="s">
        <v>83</v>
      </c>
      <c r="I25" s="81"/>
      <c r="J25" s="75"/>
      <c r="K25" s="76"/>
    </row>
    <row r="26" spans="1:11" s="74" customFormat="1" ht="24.9" customHeight="1" x14ac:dyDescent="0.3">
      <c r="A26" s="87">
        <v>4</v>
      </c>
      <c r="B26" s="87" t="s">
        <v>84</v>
      </c>
      <c r="C26" s="87" t="s">
        <v>85</v>
      </c>
      <c r="D26" s="87" t="s">
        <v>86</v>
      </c>
      <c r="E26" s="87" t="s">
        <v>87</v>
      </c>
      <c r="F26" s="87" t="s">
        <v>49</v>
      </c>
      <c r="G26" s="87" t="s">
        <v>70</v>
      </c>
      <c r="H26" s="87" t="s">
        <v>88</v>
      </c>
      <c r="I26" s="81"/>
      <c r="J26" s="75"/>
      <c r="K26" s="77"/>
    </row>
    <row r="27" spans="1:11" s="74" customFormat="1" ht="24.9" customHeight="1" x14ac:dyDescent="0.3">
      <c r="A27" s="87">
        <v>5</v>
      </c>
      <c r="B27" s="87" t="s">
        <v>89</v>
      </c>
      <c r="C27" s="87" t="s">
        <v>90</v>
      </c>
      <c r="D27" s="87" t="s">
        <v>91</v>
      </c>
      <c r="E27" s="87" t="s">
        <v>92</v>
      </c>
      <c r="F27" s="87" t="s">
        <v>50</v>
      </c>
      <c r="G27" s="87" t="s">
        <v>76</v>
      </c>
      <c r="H27" s="87" t="s">
        <v>93</v>
      </c>
      <c r="I27" s="81"/>
      <c r="J27" s="75"/>
      <c r="K27" s="77"/>
    </row>
    <row r="28" spans="1:11" s="74" customFormat="1" ht="24.9" customHeight="1" x14ac:dyDescent="0.3">
      <c r="A28" s="87">
        <v>6</v>
      </c>
      <c r="B28" s="87" t="s">
        <v>94</v>
      </c>
      <c r="C28" s="87" t="s">
        <v>95</v>
      </c>
      <c r="D28" s="87" t="s">
        <v>96</v>
      </c>
      <c r="E28" s="87" t="s">
        <v>97</v>
      </c>
      <c r="F28" s="87" t="s">
        <v>50</v>
      </c>
      <c r="G28" s="87" t="s">
        <v>70</v>
      </c>
      <c r="H28" s="87" t="s">
        <v>98</v>
      </c>
      <c r="I28" s="81"/>
      <c r="J28" s="75"/>
      <c r="K28" s="77"/>
    </row>
    <row r="29" spans="1:11" s="74" customFormat="1" ht="24.9" customHeight="1" x14ac:dyDescent="0.3">
      <c r="A29" s="87">
        <v>7</v>
      </c>
      <c r="B29" s="87" t="s">
        <v>99</v>
      </c>
      <c r="C29" s="87" t="s">
        <v>100</v>
      </c>
      <c r="D29" s="87" t="s">
        <v>101</v>
      </c>
      <c r="E29" s="87" t="s">
        <v>102</v>
      </c>
      <c r="F29" s="87" t="s">
        <v>49</v>
      </c>
      <c r="G29" s="87" t="s">
        <v>76</v>
      </c>
      <c r="H29" s="87" t="s">
        <v>103</v>
      </c>
      <c r="I29" s="81"/>
      <c r="J29" s="75"/>
      <c r="K29" s="77"/>
    </row>
    <row r="30" spans="1:11" s="74" customFormat="1" ht="24.9" customHeight="1" x14ac:dyDescent="0.3">
      <c r="A30" s="87">
        <v>8</v>
      </c>
      <c r="B30" s="87" t="s">
        <v>104</v>
      </c>
      <c r="C30" s="87" t="s">
        <v>105</v>
      </c>
      <c r="D30" s="87" t="s">
        <v>106</v>
      </c>
      <c r="E30" s="87" t="s">
        <v>107</v>
      </c>
      <c r="F30" s="87" t="s">
        <v>50</v>
      </c>
      <c r="G30" s="87" t="s">
        <v>76</v>
      </c>
      <c r="H30" s="87" t="s">
        <v>108</v>
      </c>
      <c r="I30" s="81"/>
      <c r="J30" s="75"/>
      <c r="K30" s="77"/>
    </row>
    <row r="31" spans="1:11" s="74" customFormat="1" ht="24.9" customHeight="1" x14ac:dyDescent="0.3">
      <c r="A31" s="87">
        <v>9</v>
      </c>
      <c r="B31" s="87" t="s">
        <v>109</v>
      </c>
      <c r="C31" s="87" t="s">
        <v>110</v>
      </c>
      <c r="D31" s="87" t="s">
        <v>111</v>
      </c>
      <c r="E31" s="87" t="s">
        <v>112</v>
      </c>
      <c r="F31" s="87" t="s">
        <v>113</v>
      </c>
      <c r="G31" s="87" t="s">
        <v>82</v>
      </c>
      <c r="H31" s="87" t="s">
        <v>114</v>
      </c>
      <c r="I31" s="81"/>
      <c r="J31" s="75"/>
      <c r="K31" s="77"/>
    </row>
    <row r="32" spans="1:11" s="74" customFormat="1" ht="24.9" customHeight="1" x14ac:dyDescent="0.3">
      <c r="A32" s="87">
        <v>10</v>
      </c>
      <c r="B32" s="87" t="s">
        <v>115</v>
      </c>
      <c r="C32" s="87" t="s">
        <v>116</v>
      </c>
      <c r="D32" s="87" t="s">
        <v>117</v>
      </c>
      <c r="E32" s="87" t="s">
        <v>118</v>
      </c>
      <c r="F32" s="87" t="s">
        <v>113</v>
      </c>
      <c r="G32" s="87" t="s">
        <v>82</v>
      </c>
      <c r="H32" s="87" t="s">
        <v>119</v>
      </c>
      <c r="I32" s="81"/>
      <c r="J32" s="75"/>
      <c r="K32" s="77"/>
    </row>
    <row r="33" spans="1:11" s="74" customFormat="1" ht="24.9" customHeight="1" x14ac:dyDescent="0.3">
      <c r="A33" s="87">
        <v>11</v>
      </c>
      <c r="B33" s="87" t="s">
        <v>120</v>
      </c>
      <c r="C33" s="87" t="s">
        <v>121</v>
      </c>
      <c r="D33" s="87" t="s">
        <v>122</v>
      </c>
      <c r="E33" s="87" t="s">
        <v>123</v>
      </c>
      <c r="F33" s="87" t="s">
        <v>50</v>
      </c>
      <c r="G33" s="87" t="s">
        <v>70</v>
      </c>
      <c r="H33" s="87" t="s">
        <v>124</v>
      </c>
      <c r="I33" s="81"/>
      <c r="J33" s="75"/>
      <c r="K33" s="77"/>
    </row>
    <row r="34" spans="1:11" s="74" customFormat="1" ht="24.9" customHeight="1" x14ac:dyDescent="0.3">
      <c r="A34" s="87">
        <v>12</v>
      </c>
      <c r="B34" s="87" t="s">
        <v>125</v>
      </c>
      <c r="C34" s="87" t="s">
        <v>126</v>
      </c>
      <c r="D34" s="87" t="s">
        <v>127</v>
      </c>
      <c r="E34" s="87" t="s">
        <v>128</v>
      </c>
      <c r="F34" s="87" t="s">
        <v>48</v>
      </c>
      <c r="G34" s="87" t="s">
        <v>82</v>
      </c>
      <c r="H34" s="87" t="s">
        <v>129</v>
      </c>
      <c r="I34" s="81"/>
      <c r="J34" s="75"/>
      <c r="K34" s="77"/>
    </row>
    <row r="35" spans="1:11" s="74" customFormat="1" ht="24.9" customHeight="1" x14ac:dyDescent="0.3">
      <c r="A35" s="87">
        <v>13</v>
      </c>
      <c r="B35" s="87" t="s">
        <v>130</v>
      </c>
      <c r="C35" s="87" t="s">
        <v>131</v>
      </c>
      <c r="D35" s="87" t="s">
        <v>132</v>
      </c>
      <c r="E35" s="87" t="s">
        <v>133</v>
      </c>
      <c r="F35" s="87" t="s">
        <v>49</v>
      </c>
      <c r="G35" s="87" t="s">
        <v>82</v>
      </c>
      <c r="H35" s="87" t="s">
        <v>134</v>
      </c>
      <c r="I35" s="81"/>
      <c r="J35" s="75"/>
      <c r="K35" s="77"/>
    </row>
    <row r="36" spans="1:11" s="74" customFormat="1" ht="24.9" customHeight="1" x14ac:dyDescent="0.3">
      <c r="A36" s="87">
        <v>14</v>
      </c>
      <c r="B36" s="87" t="s">
        <v>135</v>
      </c>
      <c r="C36" s="87" t="s">
        <v>136</v>
      </c>
      <c r="D36" s="87" t="s">
        <v>137</v>
      </c>
      <c r="E36" s="87" t="s">
        <v>138</v>
      </c>
      <c r="F36" s="87" t="s">
        <v>49</v>
      </c>
      <c r="G36" s="87" t="s">
        <v>82</v>
      </c>
      <c r="H36" s="87" t="s">
        <v>139</v>
      </c>
      <c r="I36" s="81"/>
      <c r="J36" s="78"/>
      <c r="K36" s="78"/>
    </row>
    <row r="37" spans="1:11" s="74" customFormat="1" ht="24.9" customHeight="1" x14ac:dyDescent="0.3">
      <c r="A37" s="87">
        <v>15</v>
      </c>
      <c r="B37" s="87" t="s">
        <v>140</v>
      </c>
      <c r="C37" s="87" t="s">
        <v>141</v>
      </c>
      <c r="D37" s="87" t="s">
        <v>142</v>
      </c>
      <c r="E37" s="87" t="s">
        <v>143</v>
      </c>
      <c r="F37" s="87" t="s">
        <v>49</v>
      </c>
      <c r="G37" s="87" t="s">
        <v>76</v>
      </c>
      <c r="H37" s="87" t="s">
        <v>144</v>
      </c>
      <c r="I37" s="81"/>
      <c r="J37" s="78"/>
      <c r="K37" s="78"/>
    </row>
    <row r="38" spans="1:11" s="74" customFormat="1" ht="24.9" customHeight="1" x14ac:dyDescent="0.3">
      <c r="A38" s="87">
        <v>16</v>
      </c>
      <c r="B38" s="87" t="s">
        <v>145</v>
      </c>
      <c r="C38" s="87" t="s">
        <v>146</v>
      </c>
      <c r="D38" s="87" t="s">
        <v>147</v>
      </c>
      <c r="E38" s="87" t="s">
        <v>148</v>
      </c>
      <c r="F38" s="87" t="s">
        <v>113</v>
      </c>
      <c r="G38" s="87" t="s">
        <v>82</v>
      </c>
      <c r="H38" s="87" t="s">
        <v>149</v>
      </c>
      <c r="I38" s="81"/>
      <c r="J38" s="78"/>
      <c r="K38" s="78"/>
    </row>
    <row r="39" spans="1:11" s="74" customFormat="1" ht="24.9" customHeight="1" x14ac:dyDescent="0.3">
      <c r="A39" s="87">
        <v>17</v>
      </c>
      <c r="B39" s="87" t="s">
        <v>150</v>
      </c>
      <c r="C39" s="87" t="s">
        <v>151</v>
      </c>
      <c r="D39" s="87" t="s">
        <v>152</v>
      </c>
      <c r="E39" s="87" t="s">
        <v>153</v>
      </c>
      <c r="F39" s="87" t="s">
        <v>154</v>
      </c>
      <c r="G39" s="87" t="s">
        <v>82</v>
      </c>
      <c r="H39" s="87" t="s">
        <v>155</v>
      </c>
      <c r="I39" s="81"/>
      <c r="J39" s="78"/>
      <c r="K39" s="78"/>
    </row>
    <row r="40" spans="1:11" s="74" customFormat="1" ht="24.9" customHeight="1" x14ac:dyDescent="0.3">
      <c r="A40" s="87">
        <v>18</v>
      </c>
      <c r="B40" s="87" t="s">
        <v>156</v>
      </c>
      <c r="C40" s="87" t="s">
        <v>157</v>
      </c>
      <c r="D40" s="87" t="s">
        <v>158</v>
      </c>
      <c r="E40" s="87" t="s">
        <v>159</v>
      </c>
      <c r="F40" s="87" t="s">
        <v>113</v>
      </c>
      <c r="G40" s="87" t="s">
        <v>82</v>
      </c>
      <c r="H40" s="87" t="s">
        <v>160</v>
      </c>
      <c r="I40" s="81"/>
      <c r="J40" s="78"/>
      <c r="K40" s="78"/>
    </row>
    <row r="41" spans="1:11" s="74" customFormat="1" ht="24.9" customHeight="1" x14ac:dyDescent="0.3">
      <c r="A41" s="87">
        <v>19</v>
      </c>
      <c r="B41" s="87" t="s">
        <v>161</v>
      </c>
      <c r="C41" s="87" t="s">
        <v>162</v>
      </c>
      <c r="D41" s="87" t="s">
        <v>163</v>
      </c>
      <c r="E41" s="87" t="s">
        <v>164</v>
      </c>
      <c r="F41" s="87" t="s">
        <v>49</v>
      </c>
      <c r="G41" s="87" t="s">
        <v>76</v>
      </c>
      <c r="H41" s="87" t="s">
        <v>165</v>
      </c>
      <c r="I41" s="81"/>
      <c r="J41" s="78"/>
      <c r="K41" s="78"/>
    </row>
    <row r="42" spans="1:11" s="74" customFormat="1" ht="24.9" customHeight="1" x14ac:dyDescent="0.3">
      <c r="A42" s="87">
        <v>20</v>
      </c>
      <c r="B42" s="87" t="s">
        <v>166</v>
      </c>
      <c r="C42" s="87" t="s">
        <v>167</v>
      </c>
      <c r="D42" s="87" t="s">
        <v>168</v>
      </c>
      <c r="E42" s="87" t="s">
        <v>169</v>
      </c>
      <c r="F42" s="87" t="s">
        <v>50</v>
      </c>
      <c r="G42" s="87" t="s">
        <v>76</v>
      </c>
      <c r="H42" s="87" t="s">
        <v>170</v>
      </c>
      <c r="I42" s="81"/>
      <c r="J42" s="78"/>
      <c r="K42" s="78"/>
    </row>
    <row r="43" spans="1:11" s="74" customFormat="1" ht="24.9" customHeight="1" x14ac:dyDescent="0.3">
      <c r="A43" s="87">
        <v>21</v>
      </c>
      <c r="B43" s="87" t="s">
        <v>171</v>
      </c>
      <c r="C43" s="87" t="s">
        <v>172</v>
      </c>
      <c r="D43" s="87" t="s">
        <v>173</v>
      </c>
      <c r="E43" s="87" t="s">
        <v>174</v>
      </c>
      <c r="F43" s="87" t="s">
        <v>113</v>
      </c>
      <c r="G43" s="87" t="s">
        <v>175</v>
      </c>
      <c r="H43" s="87" t="s">
        <v>176</v>
      </c>
      <c r="I43" s="81"/>
      <c r="J43" s="78"/>
      <c r="K43" s="78"/>
    </row>
    <row r="44" spans="1:11" s="74" customFormat="1" ht="24.9" customHeight="1" x14ac:dyDescent="0.3">
      <c r="A44" s="87">
        <v>22</v>
      </c>
      <c r="B44" s="87" t="s">
        <v>177</v>
      </c>
      <c r="C44" s="87" t="s">
        <v>178</v>
      </c>
      <c r="D44" s="87" t="s">
        <v>179</v>
      </c>
      <c r="E44" s="87" t="s">
        <v>180</v>
      </c>
      <c r="F44" s="87" t="s">
        <v>113</v>
      </c>
      <c r="G44" s="87" t="s">
        <v>175</v>
      </c>
      <c r="H44" s="87" t="s">
        <v>181</v>
      </c>
      <c r="I44" s="81"/>
      <c r="J44" s="78"/>
      <c r="K44" s="78"/>
    </row>
    <row r="45" spans="1:11" s="74" customFormat="1" ht="24.9" customHeight="1" x14ac:dyDescent="0.3">
      <c r="A45" s="87">
        <v>23</v>
      </c>
      <c r="B45" s="87" t="s">
        <v>182</v>
      </c>
      <c r="C45" s="87" t="s">
        <v>183</v>
      </c>
      <c r="D45" s="87" t="s">
        <v>184</v>
      </c>
      <c r="E45" s="87" t="s">
        <v>185</v>
      </c>
      <c r="F45" s="87" t="s">
        <v>113</v>
      </c>
      <c r="G45" s="87" t="s">
        <v>175</v>
      </c>
      <c r="H45" s="87" t="s">
        <v>186</v>
      </c>
      <c r="I45" s="81"/>
      <c r="J45" s="78"/>
      <c r="K45" s="78"/>
    </row>
    <row r="46" spans="1:11" s="74" customFormat="1" ht="24.9" customHeight="1" x14ac:dyDescent="0.3">
      <c r="A46" s="87">
        <v>24</v>
      </c>
      <c r="B46" s="87" t="s">
        <v>187</v>
      </c>
      <c r="C46" s="87" t="s">
        <v>188</v>
      </c>
      <c r="D46" s="87" t="s">
        <v>189</v>
      </c>
      <c r="E46" s="87" t="s">
        <v>190</v>
      </c>
      <c r="F46" s="87" t="s">
        <v>113</v>
      </c>
      <c r="G46" s="87" t="s">
        <v>175</v>
      </c>
      <c r="H46" s="87" t="s">
        <v>191</v>
      </c>
      <c r="I46" s="81"/>
      <c r="J46" s="78"/>
      <c r="K46" s="78"/>
    </row>
    <row r="47" spans="1:11" s="74" customFormat="1" ht="24.9" customHeight="1" x14ac:dyDescent="0.3">
      <c r="A47" s="87">
        <v>25</v>
      </c>
      <c r="B47" s="87" t="s">
        <v>166</v>
      </c>
      <c r="C47" s="126"/>
      <c r="D47" s="87" t="s">
        <v>192</v>
      </c>
      <c r="E47" s="87" t="s">
        <v>193</v>
      </c>
      <c r="F47" s="87" t="s">
        <v>194</v>
      </c>
      <c r="G47" s="87" t="s">
        <v>82</v>
      </c>
      <c r="H47" s="87" t="s">
        <v>195</v>
      </c>
      <c r="I47" s="81"/>
      <c r="J47" s="78"/>
      <c r="K47" s="78"/>
    </row>
    <row r="48" spans="1:11" s="74" customFormat="1" ht="24.9" customHeight="1" x14ac:dyDescent="0.3">
      <c r="A48" s="87">
        <v>26</v>
      </c>
      <c r="B48" s="87" t="s">
        <v>196</v>
      </c>
      <c r="C48" s="87" t="s">
        <v>197</v>
      </c>
      <c r="D48" s="87" t="s">
        <v>198</v>
      </c>
      <c r="E48" s="87" t="s">
        <v>199</v>
      </c>
      <c r="F48" s="87" t="s">
        <v>113</v>
      </c>
      <c r="G48" s="87" t="s">
        <v>175</v>
      </c>
      <c r="H48" s="87" t="s">
        <v>200</v>
      </c>
      <c r="I48" s="81"/>
      <c r="J48" s="78"/>
      <c r="K48" s="78"/>
    </row>
    <row r="49" spans="1:26" s="74" customFormat="1" ht="24.9" customHeight="1" x14ac:dyDescent="0.3">
      <c r="A49" s="87">
        <v>27</v>
      </c>
      <c r="B49" s="87" t="s">
        <v>201</v>
      </c>
      <c r="C49" s="87" t="s">
        <v>202</v>
      </c>
      <c r="D49" s="87" t="s">
        <v>203</v>
      </c>
      <c r="E49" s="87" t="s">
        <v>204</v>
      </c>
      <c r="F49" s="87" t="s">
        <v>194</v>
      </c>
      <c r="G49" s="87" t="s">
        <v>82</v>
      </c>
      <c r="H49" s="87" t="s">
        <v>205</v>
      </c>
      <c r="I49" s="81"/>
      <c r="J49" s="78"/>
      <c r="K49" s="78"/>
    </row>
    <row r="50" spans="1:26" ht="14.4" x14ac:dyDescent="0.25">
      <c r="A50" s="113" t="s">
        <v>3</v>
      </c>
      <c r="B50" s="114"/>
      <c r="C50" s="114"/>
      <c r="D50" s="114"/>
      <c r="E50" s="64"/>
      <c r="F50" s="64"/>
      <c r="G50" s="115" t="s">
        <v>25</v>
      </c>
      <c r="H50" s="115"/>
      <c r="I50" s="114"/>
      <c r="J50" s="116"/>
      <c r="K50" s="117"/>
    </row>
    <row r="51" spans="1:26" x14ac:dyDescent="0.25">
      <c r="A51" s="54" t="s">
        <v>33</v>
      </c>
      <c r="B51" s="17"/>
      <c r="C51" s="17"/>
      <c r="D51" s="55"/>
      <c r="E51" s="19"/>
      <c r="F51" s="52"/>
      <c r="G51" s="18" t="s">
        <v>21</v>
      </c>
      <c r="H51" s="48">
        <v>4</v>
      </c>
      <c r="I51" s="58"/>
      <c r="J51" s="35" t="s">
        <v>19</v>
      </c>
      <c r="K51" s="61">
        <f>COUNTIF(F23:F43,"ЗМС")</f>
        <v>0</v>
      </c>
    </row>
    <row r="52" spans="1:26" x14ac:dyDescent="0.25">
      <c r="A52" s="54" t="s">
        <v>34</v>
      </c>
      <c r="B52" s="17"/>
      <c r="C52" s="17"/>
      <c r="D52" s="55"/>
      <c r="E52" s="1"/>
      <c r="F52" s="53"/>
      <c r="G52" s="20" t="s">
        <v>45</v>
      </c>
      <c r="H52" s="47">
        <f>H53+H56</f>
        <v>27</v>
      </c>
      <c r="I52" s="50"/>
      <c r="J52" s="35" t="s">
        <v>15</v>
      </c>
      <c r="K52" s="61">
        <f>COUNTIF(F24:F43,"МСМК")</f>
        <v>0</v>
      </c>
    </row>
    <row r="53" spans="1:26" x14ac:dyDescent="0.25">
      <c r="A53" s="54" t="s">
        <v>35</v>
      </c>
      <c r="B53" s="17"/>
      <c r="C53" s="17"/>
      <c r="D53" s="55"/>
      <c r="E53" s="1"/>
      <c r="F53" s="53"/>
      <c r="G53" s="20" t="s">
        <v>46</v>
      </c>
      <c r="H53" s="47">
        <f>H54+H55+H57</f>
        <v>27</v>
      </c>
      <c r="I53" s="50"/>
      <c r="J53" s="35" t="s">
        <v>17</v>
      </c>
      <c r="K53" s="61">
        <f>COUNTIF(F25:F50,"МС")</f>
        <v>0</v>
      </c>
    </row>
    <row r="54" spans="1:26" s="11" customFormat="1" x14ac:dyDescent="0.25">
      <c r="A54" s="54" t="s">
        <v>36</v>
      </c>
      <c r="B54" s="17"/>
      <c r="C54" s="17"/>
      <c r="D54" s="55"/>
      <c r="E54" s="1"/>
      <c r="F54" s="53"/>
      <c r="G54" s="20" t="s">
        <v>40</v>
      </c>
      <c r="H54" s="48">
        <f>COUNT(A23:A49)</f>
        <v>27</v>
      </c>
      <c r="I54" s="49"/>
      <c r="J54" s="35" t="s">
        <v>20</v>
      </c>
      <c r="K54" s="61">
        <f>COUNTIF(F23:F51,"КМС")</f>
        <v>0</v>
      </c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s="39" customFormat="1" ht="18" x14ac:dyDescent="0.25">
      <c r="A55" s="54"/>
      <c r="B55" s="17"/>
      <c r="C55" s="17"/>
      <c r="D55" s="55"/>
      <c r="E55" s="1"/>
      <c r="F55" s="53"/>
      <c r="G55" s="20" t="s">
        <v>41</v>
      </c>
      <c r="H55" s="48">
        <f>COUNTIF(A23:A43,"НФ")</f>
        <v>0</v>
      </c>
      <c r="I55" s="49"/>
      <c r="J55" s="69" t="s">
        <v>48</v>
      </c>
      <c r="K55" s="61">
        <f>COUNTIF(F23:F52,"1 сп.р.")</f>
        <v>2</v>
      </c>
    </row>
    <row r="56" spans="1:26" x14ac:dyDescent="0.25">
      <c r="A56" s="54"/>
      <c r="B56" s="17"/>
      <c r="C56" s="17"/>
      <c r="D56" s="55"/>
      <c r="E56" s="1"/>
      <c r="F56" s="53"/>
      <c r="G56" s="20" t="s">
        <v>42</v>
      </c>
      <c r="H56" s="36">
        <f>COUNTIF(A23:A43,"НС")</f>
        <v>0</v>
      </c>
      <c r="I56" s="51"/>
      <c r="J56" s="70" t="s">
        <v>50</v>
      </c>
      <c r="K56" s="61">
        <f>COUNTIF(F23:F53,"2 сп.р.")</f>
        <v>6</v>
      </c>
    </row>
    <row r="57" spans="1:26" x14ac:dyDescent="0.25">
      <c r="A57" s="54"/>
      <c r="B57" s="17"/>
      <c r="C57" s="17"/>
      <c r="D57" s="55"/>
      <c r="E57" s="22"/>
      <c r="F57" s="59"/>
      <c r="G57" s="20" t="s">
        <v>43</v>
      </c>
      <c r="H57" s="36">
        <f>COUNTIF(A23:A43,"ДСКВ")</f>
        <v>0</v>
      </c>
      <c r="I57" s="60"/>
      <c r="J57" s="70" t="s">
        <v>49</v>
      </c>
      <c r="K57" s="61">
        <f>COUNTIF(F23:F54,"3 сп.р.")</f>
        <v>7</v>
      </c>
    </row>
    <row r="58" spans="1:26" x14ac:dyDescent="0.25">
      <c r="A58" s="23"/>
      <c r="K58" s="24"/>
    </row>
    <row r="59" spans="1:26" ht="15.6" x14ac:dyDescent="0.25">
      <c r="A59" s="118" t="s">
        <v>2</v>
      </c>
      <c r="B59" s="119"/>
      <c r="C59" s="119"/>
      <c r="D59" s="119"/>
      <c r="E59" s="120" t="s">
        <v>7</v>
      </c>
      <c r="F59" s="120"/>
      <c r="G59" s="120"/>
      <c r="H59" s="120"/>
      <c r="I59" s="120" t="s">
        <v>37</v>
      </c>
      <c r="J59" s="120"/>
      <c r="K59" s="121"/>
    </row>
    <row r="60" spans="1:26" x14ac:dyDescent="0.25">
      <c r="A60" s="23"/>
      <c r="B60" s="1"/>
      <c r="C60" s="1"/>
      <c r="E60" s="1"/>
      <c r="F60" s="19"/>
      <c r="G60" s="19"/>
      <c r="H60" s="19"/>
      <c r="I60" s="19"/>
      <c r="J60" s="19"/>
      <c r="K60" s="28"/>
    </row>
    <row r="61" spans="1:26" x14ac:dyDescent="0.25">
      <c r="A61" s="25"/>
      <c r="D61" s="26"/>
      <c r="E61" s="56"/>
      <c r="F61" s="26"/>
      <c r="G61" s="26"/>
      <c r="H61" s="57"/>
      <c r="I61" s="57"/>
      <c r="J61" s="26"/>
      <c r="K61" s="27"/>
    </row>
    <row r="62" spans="1:26" x14ac:dyDescent="0.25">
      <c r="A62" s="25"/>
      <c r="D62" s="26"/>
      <c r="E62" s="56"/>
      <c r="F62" s="26"/>
      <c r="G62" s="26"/>
      <c r="H62" s="57"/>
      <c r="I62" s="57"/>
      <c r="J62" s="26"/>
      <c r="K62" s="27"/>
    </row>
    <row r="63" spans="1:26" x14ac:dyDescent="0.25">
      <c r="A63" s="25"/>
      <c r="D63" s="26"/>
      <c r="E63" s="56"/>
      <c r="F63" s="26"/>
      <c r="G63" s="26"/>
      <c r="H63" s="57"/>
      <c r="I63" s="57"/>
      <c r="J63" s="26"/>
      <c r="K63" s="27"/>
    </row>
    <row r="64" spans="1:26" ht="16.2" thickBot="1" x14ac:dyDescent="0.3">
      <c r="A64" s="122" t="str">
        <f>G19</f>
        <v>БУКОВА О.Ю.(IК, г. Пенза)</v>
      </c>
      <c r="B64" s="123"/>
      <c r="C64" s="123"/>
      <c r="D64" s="123"/>
      <c r="E64" s="123" t="str">
        <f>G18</f>
        <v>БОЯРОВ В.В. (ВК, г. Саранск)</v>
      </c>
      <c r="F64" s="123"/>
      <c r="G64" s="123"/>
      <c r="H64" s="123"/>
      <c r="I64" s="123" t="str">
        <f>G20</f>
        <v>МЯГКОВ А.О. (IК, г. Саранск)</v>
      </c>
      <c r="J64" s="123"/>
      <c r="K64" s="124"/>
    </row>
    <row r="65" spans="1:11" ht="14.4" thickTop="1" x14ac:dyDescent="0.25"/>
    <row r="66" spans="1:11" ht="18" x14ac:dyDescent="0.25">
      <c r="A66" s="39"/>
      <c r="B66" s="40"/>
      <c r="C66" s="40"/>
      <c r="D66" s="39"/>
      <c r="E66" s="41"/>
      <c r="F66" s="39"/>
      <c r="G66" s="39"/>
      <c r="H66" s="42"/>
      <c r="I66" s="42"/>
      <c r="J66" s="39"/>
      <c r="K66" s="39"/>
    </row>
    <row r="67" spans="1:11" ht="21" x14ac:dyDescent="0.25">
      <c r="A67" s="37"/>
      <c r="B67" s="37"/>
      <c r="C67" s="38"/>
      <c r="D67" s="112"/>
      <c r="E67" s="112"/>
      <c r="F67" s="112"/>
      <c r="G67" s="112"/>
    </row>
    <row r="68" spans="1:11" ht="18" x14ac:dyDescent="0.25">
      <c r="D68" s="39"/>
    </row>
  </sheetData>
  <autoFilter ref="B22:H22">
    <sortState ref="B22:H58">
      <sortCondition ref="H21"/>
    </sortState>
  </autoFilter>
  <sortState ref="A22:G60">
    <sortCondition ref="A22:A60"/>
  </sortState>
  <mergeCells count="26">
    <mergeCell ref="A14:D14"/>
    <mergeCell ref="A15:D15"/>
    <mergeCell ref="A16:G16"/>
    <mergeCell ref="H16:K16"/>
    <mergeCell ref="D67:G67"/>
    <mergeCell ref="A50:D50"/>
    <mergeCell ref="G50:K50"/>
    <mergeCell ref="A59:D59"/>
    <mergeCell ref="E59:H59"/>
    <mergeCell ref="I59:K59"/>
    <mergeCell ref="A64:D64"/>
    <mergeCell ref="E64:H64"/>
    <mergeCell ref="I64:K64"/>
    <mergeCell ref="A13:K13"/>
    <mergeCell ref="A1:K1"/>
    <mergeCell ref="A2:K2"/>
    <mergeCell ref="A3:K3"/>
    <mergeCell ref="A4:K4"/>
    <mergeCell ref="A5:K5"/>
    <mergeCell ref="A7:K7"/>
    <mergeCell ref="A8:K8"/>
    <mergeCell ref="A9:K9"/>
    <mergeCell ref="A10:K10"/>
    <mergeCell ref="A11:K11"/>
    <mergeCell ref="A12:K12"/>
    <mergeCell ref="A6:K6"/>
  </mergeCells>
  <printOptions horizontalCentered="1"/>
  <pageMargins left="0.19685039370078741" right="0.19685039370078741" top="0.78740157480314965" bottom="0.51181102362204722" header="0.15748031496062992" footer="0.11811023622047245"/>
  <pageSetup paperSize="256" scale="61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гонка на время</vt:lpstr>
      <vt:lpstr>'ВС гонка на время'!Заголовки_для_печати</vt:lpstr>
      <vt:lpstr>'ВС гонка на время'!Область_печати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2025-06-06T08:03:22Z</cp:lastPrinted>
  <dcterms:created xsi:type="dcterms:W3CDTF">1996-10-08T23:32:33Z</dcterms:created>
  <dcterms:modified xsi:type="dcterms:W3CDTF">2025-06-06T08:03:24Z</dcterms:modified>
</cp:coreProperties>
</file>