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27-03-2023_09-33-10\"/>
    </mc:Choice>
  </mc:AlternateContent>
  <xr:revisionPtr revIDLastSave="0" documentId="13_ncr:1_{D56A0C94-0FC6-41F8-B22C-5AC5F0F5065A}" xr6:coauthVersionLast="47" xr6:coauthVersionMax="47" xr10:uidLastSave="{00000000-0000-0000-0000-000000000000}"/>
  <bookViews>
    <workbookView xWindow="760" yWindow="750" windowWidth="9750" windowHeight="10050" tabRatio="500" xr2:uid="{00000000-000D-0000-FFFF-FFFF00000000}"/>
  </bookViews>
  <sheets>
    <sheet name="Классик" sheetId="2" r:id="rId1"/>
  </sheets>
  <definedNames>
    <definedName name="_xlnm.Print_Titles" localSheetId="0">Классик!$21:$21</definedName>
    <definedName name="_xlnm.Print_Area" localSheetId="0">Классик!$A$1:$K$44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4" i="2" l="1"/>
  <c r="K36" i="2" l="1"/>
  <c r="K35" i="2"/>
  <c r="K34" i="2"/>
  <c r="K33" i="2"/>
  <c r="I33" i="2"/>
  <c r="H44" i="2" l="1"/>
  <c r="E44" i="2"/>
  <c r="I36" i="2"/>
  <c r="I35" i="2"/>
  <c r="I34" i="2"/>
  <c r="K32" i="2"/>
  <c r="K31" i="2"/>
  <c r="K30" i="2"/>
  <c r="I32" i="2" l="1"/>
  <c r="I31" i="2" s="1"/>
</calcChain>
</file>

<file path=xl/sharedStrings.xml><?xml version="1.0" encoding="utf-8"?>
<sst xmlns="http://schemas.openxmlformats.org/spreadsheetml/2006/main" count="92" uniqueCount="77">
  <si>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</si>
  <si>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</si>
  <si>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</si>
  <si>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</si>
  <si>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</si>
  <si>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</si>
  <si>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</si>
  <si>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</si>
  <si>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</si>
  <si>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</si>
  <si>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</si>
  <si>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</si>
  <si>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</si>
  <si>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</si>
  <si>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</si>
  <si>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</si>
  <si>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</si>
  <si>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</si>
  <si>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</si>
  <si>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</si>
  <si>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</si>
  <si>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</si>
  <si>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</si>
  <si>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</si>
  <si>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</si>
  <si>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</si>
  <si>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</si>
  <si>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</si>
  <si>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</si>
  <si>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</si>
  <si>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</si>
  <si>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</si>
  <si>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</si>
  <si>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</si>
  <si>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</si>
  <si>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</si>
  <si>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</si>
  <si>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</si>
  <si>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</si>
  <si>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</si>
  <si>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</si>
  <si>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</si>
  <si>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</si>
  <si>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</si>
  <si>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</si>
  <si>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</si>
  <si>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</si>
  <si>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</si>
  <si>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</si>
  <si>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</si>
  <si>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</si>
  <si>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</si>
  <si>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</si>
  <si>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</si>
  <si>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</si>
  <si>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Температура: +18</t>
  </si>
  <si>
    <t>Девушки 15-16 лет</t>
  </si>
  <si>
    <t>Рыжова Дарья</t>
  </si>
  <si>
    <t>Министерство спорта Республики Мордовия</t>
  </si>
  <si>
    <t>ГБУ ДО РМ "СШОР по велоспорту"</t>
  </si>
  <si>
    <t>Богачева Виктория</t>
  </si>
  <si>
    <t>Зеленина Кира</t>
  </si>
  <si>
    <t>Захарова Анастасия</t>
  </si>
  <si>
    <t>ГБУ ДО РМ"СШОР по велоспорту"</t>
  </si>
  <si>
    <t>100 912 300 96</t>
  </si>
  <si>
    <t>101 298 368 07</t>
  </si>
  <si>
    <t>100 900 625 61</t>
  </si>
  <si>
    <t>100 912 305 04</t>
  </si>
  <si>
    <t>№ ЕКП 2023:29847</t>
  </si>
  <si>
    <t>Республика Мордовия</t>
  </si>
  <si>
    <t>Бусарова Дарья</t>
  </si>
  <si>
    <t>100 930 664 30</t>
  </si>
  <si>
    <t>Ичанская Мария</t>
  </si>
  <si>
    <t xml:space="preserve"> ДАТА ПРОВЕДЕНИЯ: 25 марта 2023 года </t>
  </si>
  <si>
    <r>
      <t xml:space="preserve">НАЧАЛО ГОНКИ: </t>
    </r>
    <r>
      <rPr>
        <sz val="11"/>
        <rFont val="Calibri"/>
        <family val="2"/>
        <charset val="204"/>
      </rPr>
      <t>10ч 45м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</si>
  <si>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14ч 00м</t>
    </r>
  </si>
  <si>
    <t>ВМХ - гонка - "Классик" (или "Классик"- смешанная)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</si>
</sst>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2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14" fontId="20" fillId="0" borderId="24" xfId="0" applyNumberFormat="1" applyFont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1" fillId="0" borderId="24" xfId="2" applyFont="1" applyBorder="1" applyAlignment="1">
      <alignment horizontal="center" vertical="center"/>
    </xf>
    <xf numFmtId="0" fontId="21" fillId="0" borderId="24" xfId="2" applyFont="1" applyBorder="1" applyAlignment="1">
      <alignment horizontal="left" vertical="center"/>
    </xf>
    <xf numFmtId="14" fontId="21" fillId="0" borderId="24" xfId="2" applyNumberFormat="1" applyFont="1" applyBorder="1" applyAlignment="1">
      <alignment horizontal="center" vertical="center"/>
    </xf>
    <xf numFmtId="14" fontId="20" fillId="0" borderId="24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257175</xdr:colOff>
      <xdr:row>0</xdr:row>
      <xdr:rowOff>114300</xdr:rowOff>
    </xdr:from>
    <xdr:to>
      <xdr:col>2</xdr:col>
      <xdr:colOff>190388</xdr:colOff>
      <xdr:row>3</xdr:row>
      <xdr:rowOff>18955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14300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V44"/>
  <sheetViews>
    <sheetView tabSelected="1" view="pageBreakPreview" topLeftCell="A4" zoomScaleNormal="100" zoomScaleSheetLayoutView="100" zoomScalePageLayoutView="95" workbookViewId="0">
      <selection activeCell="A10" sqref="A10:K10"/>
    </sheetView>
  </sheetViews>
  <sheetFormatPr defaultColWidth="9.1796875" defaultRowHeight="13" x14ac:dyDescent="0.25"/>
  <cols>
    <col min="1" max="1" width="6.54296875" style="1" customWidth="1"/>
    <col min="2" max="2" width="7.81640625" style="2" customWidth="1"/>
    <col min="3" max="3" width="12.81640625" style="2" customWidth="1"/>
    <col min="4" max="4" width="19.81640625" style="1" customWidth="1"/>
    <col min="5" max="5" width="12.453125" style="1" customWidth="1"/>
    <col min="6" max="6" width="8.7265625" style="1" customWidth="1"/>
    <col min="7" max="7" width="19.1796875" style="1" customWidth="1"/>
    <col min="8" max="8" width="34.1796875" style="1" customWidth="1"/>
    <col min="9" max="9" width="26.26953125" style="1" customWidth="1"/>
    <col min="10" max="10" width="16.1796875" style="1" customWidth="1"/>
    <col min="11" max="11" width="16.7265625" style="1" customWidth="1"/>
    <col min="12" max="1010" width="9.1796875" style="1"/>
  </cols>
  <sheetData>
    <row r="1" spans="1:11" ht="22.5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2.5" customHeight="1" x14ac:dyDescent="0.25">
      <c r="A2" s="81" t="s">
        <v>58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22.5" customHeight="1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22.5" customHeight="1" x14ac:dyDescent="0.25">
      <c r="A4" s="81" t="s">
        <v>46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21" customHeight="1" x14ac:dyDescent="0.25">
      <c r="A5" s="81" t="s">
        <v>59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s="3" customFormat="1" ht="28.5" x14ac:dyDescent="0.25">
      <c r="A6" s="82" t="s">
        <v>2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s="3" customFormat="1" ht="18" customHeight="1" x14ac:dyDescent="0.25">
      <c r="A7" s="83" t="s">
        <v>3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s="3" customFormat="1" ht="6" customHeight="1" thickBot="1" x14ac:dyDescent="0.3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ht="18" customHeight="1" thickTop="1" x14ac:dyDescent="0.25">
      <c r="A9" s="85" t="s">
        <v>4</v>
      </c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18" customHeight="1" x14ac:dyDescent="0.25">
      <c r="A10" s="86" t="s">
        <v>76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</row>
    <row r="11" spans="1:11" ht="19.5" customHeight="1" x14ac:dyDescent="0.25">
      <c r="A11" s="89" t="s">
        <v>56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7.5" customHeight="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spans="1:11" ht="15.5" x14ac:dyDescent="0.25">
      <c r="A13" s="91" t="s">
        <v>47</v>
      </c>
      <c r="B13" s="91"/>
      <c r="C13" s="91"/>
      <c r="D13" s="91"/>
      <c r="E13" s="4"/>
      <c r="F13" s="4"/>
      <c r="H13" s="66" t="s">
        <v>74</v>
      </c>
      <c r="I13" s="4"/>
      <c r="J13" s="5"/>
      <c r="K13" s="6" t="s">
        <v>5</v>
      </c>
    </row>
    <row r="14" spans="1:11" ht="15.5" x14ac:dyDescent="0.25">
      <c r="A14" s="92" t="s">
        <v>73</v>
      </c>
      <c r="B14" s="92"/>
      <c r="C14" s="92"/>
      <c r="D14" s="92"/>
      <c r="E14" s="7"/>
      <c r="F14" s="7"/>
      <c r="H14" s="67" t="s">
        <v>75</v>
      </c>
      <c r="I14" s="7"/>
      <c r="J14" s="8"/>
      <c r="K14" s="70" t="s">
        <v>68</v>
      </c>
    </row>
    <row r="15" spans="1:11" ht="14.5" x14ac:dyDescent="0.25">
      <c r="A15" s="93" t="s">
        <v>6</v>
      </c>
      <c r="B15" s="93"/>
      <c r="C15" s="93"/>
      <c r="D15" s="93"/>
      <c r="E15" s="93"/>
      <c r="F15" s="93"/>
      <c r="G15" s="93"/>
      <c r="H15" s="93"/>
      <c r="I15" s="94" t="s">
        <v>7</v>
      </c>
      <c r="J15" s="94"/>
      <c r="K15" s="94"/>
    </row>
    <row r="16" spans="1:11" ht="14.5" x14ac:dyDescent="0.25">
      <c r="A16" s="9" t="s">
        <v>8</v>
      </c>
      <c r="B16" s="10"/>
      <c r="C16" s="10"/>
      <c r="D16" s="11"/>
      <c r="E16" s="12"/>
      <c r="F16" s="11"/>
      <c r="G16" s="13"/>
      <c r="H16" s="57"/>
      <c r="I16" s="95" t="s">
        <v>51</v>
      </c>
      <c r="J16" s="95"/>
      <c r="K16" s="95"/>
    </row>
    <row r="17" spans="1:11" ht="14.5" x14ac:dyDescent="0.25">
      <c r="A17" s="9" t="s">
        <v>9</v>
      </c>
      <c r="B17" s="10"/>
      <c r="C17" s="10"/>
      <c r="D17" s="13"/>
      <c r="E17" s="12"/>
      <c r="F17" s="11"/>
      <c r="G17" s="14"/>
      <c r="H17" s="68" t="s">
        <v>48</v>
      </c>
      <c r="I17" s="15" t="s">
        <v>10</v>
      </c>
      <c r="J17" s="16"/>
      <c r="K17" s="65">
        <v>5</v>
      </c>
    </row>
    <row r="18" spans="1:11" ht="14.5" x14ac:dyDescent="0.25">
      <c r="A18" s="17" t="s">
        <v>11</v>
      </c>
      <c r="B18" s="10"/>
      <c r="C18" s="10"/>
      <c r="D18" s="13"/>
      <c r="E18" s="12"/>
      <c r="F18" s="11"/>
      <c r="G18" s="14"/>
      <c r="H18" s="68" t="s">
        <v>49</v>
      </c>
      <c r="I18" s="15" t="s">
        <v>12</v>
      </c>
      <c r="J18" s="16"/>
      <c r="K18" s="65">
        <v>1</v>
      </c>
    </row>
    <row r="19" spans="1:11" ht="15" thickBot="1" x14ac:dyDescent="0.3">
      <c r="A19" s="9" t="s">
        <v>13</v>
      </c>
      <c r="B19" s="18"/>
      <c r="C19" s="18"/>
      <c r="D19" s="14"/>
      <c r="E19" s="14"/>
      <c r="F19" s="14"/>
      <c r="G19" s="19"/>
      <c r="H19" s="69" t="s">
        <v>50</v>
      </c>
      <c r="I19" s="20" t="s">
        <v>45</v>
      </c>
      <c r="J19" s="63">
        <v>290</v>
      </c>
      <c r="K19" s="64">
        <v>290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5">
      <c r="A21" s="25" t="s">
        <v>14</v>
      </c>
      <c r="B21" s="26" t="s">
        <v>15</v>
      </c>
      <c r="C21" s="26" t="s">
        <v>16</v>
      </c>
      <c r="D21" s="26" t="s">
        <v>17</v>
      </c>
      <c r="E21" s="26" t="s">
        <v>18</v>
      </c>
      <c r="F21" s="26" t="s">
        <v>19</v>
      </c>
      <c r="G21" s="26" t="s">
        <v>20</v>
      </c>
      <c r="H21" s="26" t="s">
        <v>21</v>
      </c>
      <c r="I21" s="58" t="s">
        <v>22</v>
      </c>
      <c r="J21" s="27" t="s">
        <v>23</v>
      </c>
      <c r="K21" s="28" t="s">
        <v>24</v>
      </c>
    </row>
    <row r="22" spans="1:11" s="30" customFormat="1" ht="27" customHeight="1" x14ac:dyDescent="0.25">
      <c r="A22" s="72">
        <v>1</v>
      </c>
      <c r="B22" s="75">
        <v>23</v>
      </c>
      <c r="C22" s="73" t="s">
        <v>64</v>
      </c>
      <c r="D22" s="76" t="s">
        <v>60</v>
      </c>
      <c r="E22" s="74">
        <v>39519</v>
      </c>
      <c r="F22" s="73" t="s">
        <v>26</v>
      </c>
      <c r="G22" s="73" t="s">
        <v>69</v>
      </c>
      <c r="H22" s="73" t="s">
        <v>59</v>
      </c>
      <c r="I22" s="61"/>
      <c r="J22" s="61"/>
      <c r="K22" s="62"/>
    </row>
    <row r="23" spans="1:11" s="30" customFormat="1" ht="27" customHeight="1" x14ac:dyDescent="0.25">
      <c r="A23" s="72">
        <v>2</v>
      </c>
      <c r="B23" s="75">
        <v>31</v>
      </c>
      <c r="C23" s="73" t="s">
        <v>66</v>
      </c>
      <c r="D23" s="76" t="s">
        <v>61</v>
      </c>
      <c r="E23" s="74">
        <v>39758</v>
      </c>
      <c r="F23" s="73" t="s">
        <v>26</v>
      </c>
      <c r="G23" s="73" t="s">
        <v>69</v>
      </c>
      <c r="H23" s="73" t="s">
        <v>63</v>
      </c>
      <c r="I23" s="61"/>
      <c r="J23" s="61"/>
      <c r="K23" s="62"/>
    </row>
    <row r="24" spans="1:11" s="30" customFormat="1" ht="27" customHeight="1" x14ac:dyDescent="0.25">
      <c r="A24" s="72">
        <v>3</v>
      </c>
      <c r="B24" s="75">
        <v>124</v>
      </c>
      <c r="C24" s="73" t="s">
        <v>65</v>
      </c>
      <c r="D24" s="76" t="s">
        <v>62</v>
      </c>
      <c r="E24" s="74">
        <v>39759</v>
      </c>
      <c r="F24" s="73" t="s">
        <v>36</v>
      </c>
      <c r="G24" s="73" t="s">
        <v>69</v>
      </c>
      <c r="H24" s="73" t="s">
        <v>59</v>
      </c>
      <c r="I24" s="61"/>
      <c r="J24" s="61"/>
      <c r="K24" s="62"/>
    </row>
    <row r="25" spans="1:11" s="30" customFormat="1" ht="27" customHeight="1" x14ac:dyDescent="0.25">
      <c r="A25" s="72">
        <v>4</v>
      </c>
      <c r="B25" s="75">
        <v>67</v>
      </c>
      <c r="C25" s="73" t="s">
        <v>67</v>
      </c>
      <c r="D25" s="76" t="s">
        <v>57</v>
      </c>
      <c r="E25" s="74">
        <v>39418</v>
      </c>
      <c r="F25" s="73" t="s">
        <v>26</v>
      </c>
      <c r="G25" s="73" t="s">
        <v>69</v>
      </c>
      <c r="H25" s="73" t="s">
        <v>59</v>
      </c>
      <c r="I25" s="61"/>
      <c r="J25" s="61"/>
      <c r="K25" s="62"/>
    </row>
    <row r="26" spans="1:11" s="30" customFormat="1" ht="27" customHeight="1" x14ac:dyDescent="0.25">
      <c r="A26" s="72">
        <v>5</v>
      </c>
      <c r="B26" s="75">
        <v>54</v>
      </c>
      <c r="C26" s="73"/>
      <c r="D26" s="76" t="s">
        <v>72</v>
      </c>
      <c r="E26" s="80">
        <v>39734</v>
      </c>
      <c r="F26" s="73"/>
      <c r="G26" s="73" t="s">
        <v>69</v>
      </c>
      <c r="H26" s="73" t="s">
        <v>59</v>
      </c>
      <c r="I26" s="61"/>
      <c r="J26" s="61"/>
      <c r="K26" s="62"/>
    </row>
    <row r="27" spans="1:11" s="30" customFormat="1" ht="27" customHeight="1" x14ac:dyDescent="0.25">
      <c r="A27" s="72">
        <v>6</v>
      </c>
      <c r="B27" s="77">
        <v>63</v>
      </c>
      <c r="C27" s="77" t="s">
        <v>71</v>
      </c>
      <c r="D27" s="78" t="s">
        <v>70</v>
      </c>
      <c r="E27" s="79">
        <v>39541</v>
      </c>
      <c r="F27" s="77" t="s">
        <v>26</v>
      </c>
      <c r="G27" s="73" t="s">
        <v>69</v>
      </c>
      <c r="H27" s="73" t="s">
        <v>63</v>
      </c>
      <c r="I27" s="61"/>
      <c r="J27" s="61"/>
      <c r="K27" s="62"/>
    </row>
    <row r="28" spans="1:11" ht="7.5" customHeight="1" thickBot="1" x14ac:dyDescent="0.35">
      <c r="A28" s="31"/>
      <c r="B28" s="32"/>
      <c r="C28" s="32"/>
      <c r="D28" s="33"/>
      <c r="E28" s="34"/>
      <c r="F28" s="35"/>
      <c r="G28" s="34"/>
      <c r="H28" s="34"/>
      <c r="I28" s="36"/>
      <c r="J28" s="36"/>
      <c r="K28" s="36"/>
    </row>
    <row r="29" spans="1:11" ht="13.5" thickTop="1" x14ac:dyDescent="0.25">
      <c r="A29" s="96" t="s">
        <v>27</v>
      </c>
      <c r="B29" s="96"/>
      <c r="C29" s="96"/>
      <c r="D29" s="96"/>
      <c r="E29" s="52"/>
      <c r="F29" s="52"/>
      <c r="G29" s="52"/>
      <c r="H29" s="97" t="s">
        <v>28</v>
      </c>
      <c r="I29" s="97"/>
      <c r="J29" s="97"/>
      <c r="K29" s="97"/>
    </row>
    <row r="30" spans="1:11" ht="14.5" x14ac:dyDescent="0.25">
      <c r="A30" s="37" t="s">
        <v>55</v>
      </c>
      <c r="B30" s="38"/>
      <c r="C30" s="53"/>
      <c r="D30" s="40"/>
      <c r="E30" s="54"/>
      <c r="F30" s="54"/>
      <c r="G30" s="39"/>
      <c r="H30" s="55" t="s">
        <v>29</v>
      </c>
      <c r="I30" s="71">
        <v>1</v>
      </c>
      <c r="J30" s="55" t="s">
        <v>30</v>
      </c>
      <c r="K30" s="59">
        <f>COUNTIF(F$21:F137,"ЗМС")</f>
        <v>0</v>
      </c>
    </row>
    <row r="31" spans="1:11" ht="14.5" x14ac:dyDescent="0.25">
      <c r="A31" s="37" t="s">
        <v>52</v>
      </c>
      <c r="B31" s="38"/>
      <c r="C31" s="56"/>
      <c r="D31" s="40"/>
      <c r="E31" s="51"/>
      <c r="F31" s="51"/>
      <c r="G31" s="41"/>
      <c r="H31" s="55" t="s">
        <v>31</v>
      </c>
      <c r="I31" s="60">
        <f>I32+I36</f>
        <v>6</v>
      </c>
      <c r="J31" s="55" t="s">
        <v>32</v>
      </c>
      <c r="K31" s="59">
        <f>COUNTIF(F$21:F137,"МСМК")</f>
        <v>0</v>
      </c>
    </row>
    <row r="32" spans="1:11" ht="14.5" x14ac:dyDescent="0.25">
      <c r="A32" s="37" t="s">
        <v>53</v>
      </c>
      <c r="B32" s="38"/>
      <c r="C32" s="57"/>
      <c r="D32" s="40"/>
      <c r="E32" s="51"/>
      <c r="F32" s="51"/>
      <c r="G32" s="41"/>
      <c r="H32" s="55" t="s">
        <v>33</v>
      </c>
      <c r="I32" s="60">
        <f>I33+I34+I35</f>
        <v>6</v>
      </c>
      <c r="J32" s="55" t="s">
        <v>25</v>
      </c>
      <c r="K32" s="59">
        <f>COUNTIF(F$21:F27,"МС")</f>
        <v>0</v>
      </c>
    </row>
    <row r="33" spans="1:11" ht="14.5" x14ac:dyDescent="0.25">
      <c r="A33" s="37" t="s">
        <v>54</v>
      </c>
      <c r="B33" s="38"/>
      <c r="C33" s="57"/>
      <c r="D33" s="40"/>
      <c r="E33" s="51"/>
      <c r="F33" s="51"/>
      <c r="G33" s="41"/>
      <c r="H33" s="55" t="s">
        <v>34</v>
      </c>
      <c r="I33" s="60">
        <f>COUNT(A10:A92)</f>
        <v>6</v>
      </c>
      <c r="J33" s="55" t="s">
        <v>26</v>
      </c>
      <c r="K33" s="59">
        <f>COUNTIF(F$20:F27,"КМС")</f>
        <v>4</v>
      </c>
    </row>
    <row r="34" spans="1:11" ht="14.5" x14ac:dyDescent="0.25">
      <c r="A34" s="42"/>
      <c r="B34" s="38"/>
      <c r="C34" s="57"/>
      <c r="D34" s="40"/>
      <c r="E34" s="43"/>
      <c r="F34" s="43"/>
      <c r="G34" s="43"/>
      <c r="H34" s="55" t="s">
        <v>35</v>
      </c>
      <c r="I34" s="60">
        <f>COUNTIF(A10:A91,"НФ")</f>
        <v>0</v>
      </c>
      <c r="J34" s="55" t="s">
        <v>36</v>
      </c>
      <c r="K34" s="59">
        <f>COUNTIF(F$22:F138,"1 СР")</f>
        <v>1</v>
      </c>
    </row>
    <row r="35" spans="1:11" x14ac:dyDescent="0.25">
      <c r="A35" s="44"/>
      <c r="B35" s="14"/>
      <c r="C35" s="14"/>
      <c r="D35" s="40"/>
      <c r="E35" s="43"/>
      <c r="F35" s="43"/>
      <c r="G35" s="43"/>
      <c r="H35" s="55" t="s">
        <v>37</v>
      </c>
      <c r="I35" s="60">
        <f>COUNTIF(A10:A91,"ДСКВ")</f>
        <v>0</v>
      </c>
      <c r="J35" s="55" t="s">
        <v>38</v>
      </c>
      <c r="K35" s="59">
        <f>COUNTIF(F$22:F139,"2 СР")</f>
        <v>0</v>
      </c>
    </row>
    <row r="36" spans="1:11" ht="14.5" x14ac:dyDescent="0.25">
      <c r="A36" s="45"/>
      <c r="B36" s="38"/>
      <c r="C36" s="18"/>
      <c r="D36" s="40"/>
      <c r="E36" s="51"/>
      <c r="F36" s="51"/>
      <c r="G36" s="41"/>
      <c r="H36" s="55" t="s">
        <v>39</v>
      </c>
      <c r="I36" s="60">
        <f>COUNTIF(A10:A91,"НС")</f>
        <v>0</v>
      </c>
      <c r="J36" s="55" t="s">
        <v>40</v>
      </c>
      <c r="K36" s="59">
        <f>COUNTIF(F$22:F140,"3 СР")</f>
        <v>0</v>
      </c>
    </row>
    <row r="37" spans="1:11" ht="5.25" customHeight="1" x14ac:dyDescent="0.25">
      <c r="A37" s="45"/>
      <c r="B37" s="38"/>
      <c r="C37" s="38"/>
      <c r="D37" s="38"/>
      <c r="E37" s="38"/>
      <c r="F37" s="38"/>
      <c r="G37" s="14"/>
      <c r="H37" s="14"/>
      <c r="I37" s="46"/>
      <c r="J37" s="47"/>
      <c r="K37" s="48"/>
    </row>
    <row r="38" spans="1:11" x14ac:dyDescent="0.25">
      <c r="A38" s="98" t="s">
        <v>41</v>
      </c>
      <c r="B38" s="98"/>
      <c r="C38" s="98"/>
      <c r="D38" s="98"/>
      <c r="E38" s="99" t="s">
        <v>42</v>
      </c>
      <c r="F38" s="99"/>
      <c r="G38" s="99"/>
      <c r="H38" s="99" t="s">
        <v>43</v>
      </c>
      <c r="I38" s="99"/>
      <c r="J38" s="100" t="s">
        <v>44</v>
      </c>
      <c r="K38" s="100"/>
    </row>
    <row r="39" spans="1:11" x14ac:dyDescent="0.25">
      <c r="A39" s="101"/>
      <c r="B39" s="101"/>
      <c r="C39" s="101"/>
      <c r="D39" s="101"/>
      <c r="E39" s="101"/>
      <c r="F39" s="102"/>
      <c r="G39" s="102"/>
      <c r="H39" s="102"/>
      <c r="I39" s="102"/>
      <c r="J39" s="102"/>
      <c r="K39" s="102"/>
    </row>
    <row r="40" spans="1:11" x14ac:dyDescent="0.25">
      <c r="A40" s="49"/>
      <c r="B40" s="51"/>
      <c r="C40" s="51"/>
      <c r="D40" s="51"/>
      <c r="E40" s="51"/>
      <c r="F40" s="51"/>
      <c r="G40" s="51"/>
      <c r="H40" s="51"/>
      <c r="I40" s="51"/>
      <c r="J40" s="51"/>
      <c r="K40" s="50"/>
    </row>
    <row r="41" spans="1:11" x14ac:dyDescent="0.25">
      <c r="A41" s="49"/>
      <c r="B41" s="51"/>
      <c r="C41" s="51"/>
      <c r="D41" s="51"/>
      <c r="E41" s="51"/>
      <c r="F41" s="51"/>
      <c r="G41" s="51"/>
      <c r="H41" s="51"/>
      <c r="I41" s="51"/>
      <c r="J41" s="51"/>
      <c r="K41" s="50"/>
    </row>
    <row r="42" spans="1:11" x14ac:dyDescent="0.25">
      <c r="A42" s="49"/>
      <c r="B42" s="51"/>
      <c r="C42" s="51"/>
      <c r="D42" s="51"/>
      <c r="E42" s="51"/>
      <c r="F42" s="51"/>
      <c r="G42" s="51"/>
      <c r="H42" s="51"/>
      <c r="I42" s="51"/>
      <c r="J42" s="51"/>
      <c r="K42" s="50"/>
    </row>
    <row r="43" spans="1:11" x14ac:dyDescent="0.25">
      <c r="A43" s="49"/>
      <c r="B43" s="51"/>
      <c r="C43" s="51"/>
      <c r="D43" s="51"/>
      <c r="E43" s="51"/>
      <c r="F43" s="51"/>
      <c r="G43" s="51"/>
      <c r="H43" s="51"/>
      <c r="I43" s="51"/>
      <c r="J43" s="51"/>
      <c r="K43" s="50"/>
    </row>
    <row r="44" spans="1:11" ht="13.5" thickBot="1" x14ac:dyDescent="0.3">
      <c r="A44" s="103"/>
      <c r="B44" s="103"/>
      <c r="C44" s="103"/>
      <c r="D44" s="103"/>
      <c r="E44" s="104" t="str">
        <f>H17</f>
        <v>БОЯРОВ В.В. (ВК, г. Саранск)</v>
      </c>
      <c r="F44" s="104"/>
      <c r="G44" s="104"/>
      <c r="H44" s="104" t="str">
        <f>H18</f>
        <v>МЯГКОВА Е.А. (IК, г. Саранск)</v>
      </c>
      <c r="I44" s="104"/>
      <c r="J44" s="105" t="str">
        <f>H19</f>
        <v>КОЧЕТКОВ Д.А. (ВК, г. Саранск)</v>
      </c>
      <c r="K44" s="105"/>
    </row>
  </sheetData>
  <mergeCells count="29">
    <mergeCell ref="A39:E39"/>
    <mergeCell ref="F39:K39"/>
    <mergeCell ref="A44:D44"/>
    <mergeCell ref="E44:G44"/>
    <mergeCell ref="H44:I44"/>
    <mergeCell ref="J44:K44"/>
    <mergeCell ref="I16:K16"/>
    <mergeCell ref="A29:D29"/>
    <mergeCell ref="H29:K29"/>
    <mergeCell ref="A38:D38"/>
    <mergeCell ref="E38:G38"/>
    <mergeCell ref="H38:I38"/>
    <mergeCell ref="J38:K38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Классик</vt:lpstr>
      <vt:lpstr>Классик!Заголовки_для_печати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2021-12-27T09:18:49Z</cp:lastPrinted>
  <dcterms:created xsi:type="dcterms:W3CDTF">1996-10-08T23:32:33Z</dcterms:created>
  <dcterms:modified xsi:type="dcterms:W3CDTF">2023-03-27T07:18:24Z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