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Проведение соревнований\КР 3 этап, ВС, Ростов-на-Дону, 23-26.05.2024\КР 3 ВМХF 23-27.05.2024 Ростов\"/>
    </mc:Choice>
  </mc:AlternateContent>
  <xr:revisionPtr revIDLastSave="0" documentId="13_ncr:1_{01DE3959-1325-42A1-8636-FC64AFF69D74}" xr6:coauthVersionLast="47" xr6:coauthVersionMax="47" xr10:uidLastSave="{00000000-0000-0000-0000-000000000000}"/>
  <bookViews>
    <workbookView xWindow="1536" yWindow="1428" windowWidth="12696" windowHeight="10908" tabRatio="787" activeTab="1" xr2:uid="{00000000-000D-0000-FFFF-FFFF00000000}"/>
  </bookViews>
  <sheets>
    <sheet name="СПИСОК уч." sheetId="127" r:id="rId1"/>
    <sheet name="Итог прот жен" sheetId="124" r:id="rId2"/>
    <sheet name="Итог прот муж" sheetId="126" r:id="rId3"/>
  </sheets>
  <definedNames>
    <definedName name="Print_Area" localSheetId="1">'Итог прот жен'!$A$1:$N$47</definedName>
    <definedName name="Print_Area" localSheetId="2">'Итог прот муж'!$A$1:$N$61</definedName>
    <definedName name="Print_Area" localSheetId="0">'СПИСОК уч.'!$A$1:$O$70</definedName>
    <definedName name="Print_Titles" localSheetId="1">'Итог прот жен'!$22:$22</definedName>
    <definedName name="Print_Titles" localSheetId="2">'Итог прот муж'!$22:$22</definedName>
    <definedName name="Print_Titles" localSheetId="0">'СПИСОК уч.'!$20:$20</definedName>
    <definedName name="_xlnm.Print_Area" localSheetId="1">'Итог прот жен'!$A$1:$N$54</definedName>
    <definedName name="_xlnm.Print_Area" localSheetId="2">'Итог прот муж'!$A$1:$N$68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26" l="1"/>
  <c r="M34" i="126"/>
  <c r="M29" i="126"/>
  <c r="M36" i="126"/>
  <c r="M44" i="126"/>
  <c r="M33" i="126"/>
  <c r="M26" i="126"/>
  <c r="M30" i="126"/>
  <c r="M35" i="126"/>
  <c r="M24" i="126"/>
  <c r="M42" i="126"/>
  <c r="M31" i="126"/>
  <c r="M32" i="126"/>
  <c r="M28" i="126"/>
  <c r="M43" i="126"/>
  <c r="M40" i="126"/>
  <c r="M38" i="126"/>
  <c r="M39" i="126"/>
  <c r="M41" i="126"/>
  <c r="M37" i="126"/>
  <c r="M25" i="126"/>
  <c r="M27" i="124"/>
  <c r="M28" i="124"/>
  <c r="M30" i="124"/>
  <c r="M25" i="124"/>
  <c r="M24" i="124"/>
  <c r="M26" i="124"/>
  <c r="M29" i="124"/>
  <c r="N53" i="126"/>
  <c r="N52" i="126"/>
  <c r="N36" i="124"/>
  <c r="N35" i="124"/>
  <c r="N39" i="124" l="1"/>
  <c r="N38" i="124"/>
  <c r="N37" i="124"/>
  <c r="N34" i="124"/>
  <c r="N51" i="126"/>
  <c r="N50" i="126"/>
  <c r="N49" i="126"/>
  <c r="N48" i="126"/>
  <c r="H61" i="126" l="1"/>
  <c r="E61" i="126"/>
  <c r="A61" i="126"/>
  <c r="H55" i="126"/>
  <c r="E55" i="126"/>
  <c r="H47" i="124"/>
  <c r="E47" i="124"/>
  <c r="A47" i="124"/>
  <c r="I37" i="124" s="1"/>
  <c r="H41" i="124"/>
  <c r="E41" i="124"/>
  <c r="N33" i="124" l="1"/>
  <c r="N47" i="126"/>
  <c r="I38" i="124"/>
  <c r="I51" i="126"/>
  <c r="I53" i="126"/>
  <c r="I39" i="124"/>
</calcChain>
</file>

<file path=xl/sharedStrings.xml><?xml version="1.0" encoding="utf-8"?>
<sst xmlns="http://schemas.openxmlformats.org/spreadsheetml/2006/main" count="490" uniqueCount="176">
  <si>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</si>
  <si>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</si>
  <si>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</si>
  <si>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</si>
  <si>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</si>
  <si>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</si>
  <si>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</si>
  <si>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</si>
  <si>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</si>
  <si>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</si>
  <si>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</si>
  <si>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</si>
  <si>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</si>
  <si>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</si>
  <si>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</si>
  <si>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</si>
  <si>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</si>
  <si>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</si>
  <si>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</si>
  <si>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</si>
  <si>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</si>
  <si>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</si>
  <si>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</si>
  <si>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</si>
  <si>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</si>
  <si>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</si>
  <si>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</si>
  <si>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</si>
  <si>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</si>
  <si>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</si>
  <si>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ВЫПОЛНЕНИЕ НТУ ЕВСК</t>
  </si>
  <si>
    <t/>
  </si>
  <si>
    <t>Москва</t>
  </si>
  <si>
    <t>3 СР</t>
  </si>
  <si>
    <t>2 СР</t>
  </si>
  <si>
    <t>ФСО</t>
  </si>
  <si>
    <t>Санкт-Петербург</t>
  </si>
  <si>
    <t>Осадки: н. дождь</t>
  </si>
  <si>
    <t>ВЫСОТА СТАРТОВОЙ ГОРЫ (HD)(м):</t>
  </si>
  <si>
    <t>Краснодарский край</t>
  </si>
  <si>
    <t>Республика Татарстан</t>
  </si>
  <si>
    <t>Московская область</t>
  </si>
  <si>
    <t>Ростовская область</t>
  </si>
  <si>
    <t>ВМХ - фристайл - парк ( или парк - смешанный )</t>
  </si>
  <si>
    <t>№ ВРВС: 008006162Я</t>
  </si>
  <si>
    <t>МАЛЫШЕВА Елена</t>
  </si>
  <si>
    <t>1 попытка</t>
  </si>
  <si>
    <t>2 попытка</t>
  </si>
  <si>
    <t>КОНТРОЛЬНОЕ ВРЕМЯ (МИН):</t>
  </si>
  <si>
    <t>БАЛЛЫ И МЕСТО В КВАЛИФИКАЦИИ</t>
  </si>
  <si>
    <t>БАЛЛЫ В ФИНАЛАХ</t>
  </si>
  <si>
    <t>ИТОГОВЫЕ БАЛЛЫ</t>
  </si>
  <si>
    <t>АНДРИЯНОВ А.С. (ВК, г. МОСКВА)</t>
  </si>
  <si>
    <t>№ ЕКП 2024: 2008160020019338</t>
  </si>
  <si>
    <t>НАЗВАНИЕ ТРАССЫ / РЕГ.НОМЕР: Экстрим парк УРАМ</t>
  </si>
  <si>
    <t>Мужчины</t>
  </si>
  <si>
    <t>Красноярский край</t>
  </si>
  <si>
    <t>РОО "Федерация велосипедного спорта Красноярского края"</t>
  </si>
  <si>
    <t>РУДАКОВ Артём</t>
  </si>
  <si>
    <t>101 307 789 19</t>
  </si>
  <si>
    <t>19.03.2004</t>
  </si>
  <si>
    <t>ГАУ ДО КО "КСШОР"</t>
  </si>
  <si>
    <t>ХОЛОДНЯКОВ Артём</t>
  </si>
  <si>
    <t>06.10.2003</t>
  </si>
  <si>
    <t>100 894 544 91</t>
  </si>
  <si>
    <t>101 397 011 01</t>
  </si>
  <si>
    <t>НЕЧИПОРЮК Данил</t>
  </si>
  <si>
    <t>21.12.2004</t>
  </si>
  <si>
    <t>ГБУ ДО СШ "Локомотив" Ввыборгского района</t>
  </si>
  <si>
    <t>101 298 380 19</t>
  </si>
  <si>
    <t>СОРОКО Роман</t>
  </si>
  <si>
    <t>15.06.2005</t>
  </si>
  <si>
    <t>ГБУ ДО СШОР №2 Калиниского района</t>
  </si>
  <si>
    <t>100 964 897 22</t>
  </si>
  <si>
    <t>ТЕРЕБОВА Анастасия</t>
  </si>
  <si>
    <t>08.09.2000</t>
  </si>
  <si>
    <t>100 846 957 34</t>
  </si>
  <si>
    <t>ФОМИНОВ Никита</t>
  </si>
  <si>
    <t>101 397 007 94</t>
  </si>
  <si>
    <t>ЧАЩИН Никита</t>
  </si>
  <si>
    <t>28.12.2004</t>
  </si>
  <si>
    <t>СТЕНЕНКО Вячеслав</t>
  </si>
  <si>
    <t>12.04.1994</t>
  </si>
  <si>
    <t>100 661 985 41</t>
  </si>
  <si>
    <t>101 200 396 05</t>
  </si>
  <si>
    <t>СЛЫШКИН Арсений</t>
  </si>
  <si>
    <t>26.06.2005</t>
  </si>
  <si>
    <t>ГАЛКИН Дмитрий</t>
  </si>
  <si>
    <t>08.11.2003</t>
  </si>
  <si>
    <t>УОР №1</t>
  </si>
  <si>
    <t>ГРАМАШОВА Алина</t>
  </si>
  <si>
    <t>22.03.2003</t>
  </si>
  <si>
    <t>ЦСП ОВС, УОР № 1</t>
  </si>
  <si>
    <t>21.11.1999</t>
  </si>
  <si>
    <t>СОКОЛОВ Игорь</t>
  </si>
  <si>
    <t>30.01.2004</t>
  </si>
  <si>
    <t>101 400 392 87</t>
  </si>
  <si>
    <t>101 194 961 02</t>
  </si>
  <si>
    <t>100 663 994 13</t>
  </si>
  <si>
    <t>101 400 393 85</t>
  </si>
  <si>
    <t>РОО "СФВС"</t>
  </si>
  <si>
    <t>Севастополь</t>
  </si>
  <si>
    <t>РОЩИН Дмитрий</t>
  </si>
  <si>
    <t>100 975 850 14</t>
  </si>
  <si>
    <t>КРУГЛОВА Екатерина</t>
  </si>
  <si>
    <t>03.07.1994</t>
  </si>
  <si>
    <t>Самарская область</t>
  </si>
  <si>
    <t>ГАУ ДО СО СШОР №7</t>
  </si>
  <si>
    <t>РИЗАЕВА Дарья</t>
  </si>
  <si>
    <t>13.10.1996</t>
  </si>
  <si>
    <t>100 663 516 20</t>
  </si>
  <si>
    <t>100 973 814 15</t>
  </si>
  <si>
    <t>ГБУ ДО "Московская академия велосипедного спорта"</t>
  </si>
  <si>
    <t>29.10.1989</t>
  </si>
  <si>
    <t>100 661 986 42</t>
  </si>
  <si>
    <t>МОЛЛАЕВ Александр</t>
  </si>
  <si>
    <t>20.12.2002</t>
  </si>
  <si>
    <t>ГБУ ДО КК "СШОР по велосипедному спорту"</t>
  </si>
  <si>
    <t>100 663 019 08</t>
  </si>
  <si>
    <t>100 972 230 80</t>
  </si>
  <si>
    <t>ШАРАФИЕВ Амир</t>
  </si>
  <si>
    <t>05.11.2003</t>
  </si>
  <si>
    <t>ГАУ ЦСП РТ</t>
  </si>
  <si>
    <t>100 619 499 41</t>
  </si>
  <si>
    <t>РИЗАЕВ Ирек</t>
  </si>
  <si>
    <t>01.10.1997</t>
  </si>
  <si>
    <t>100 664 128 50</t>
  </si>
  <si>
    <t>05.01.1998</t>
  </si>
  <si>
    <t>СПИСОК УЧАСТНИКОВ</t>
  </si>
  <si>
    <t>Женщины</t>
  </si>
  <si>
    <t>23.08.2000</t>
  </si>
  <si>
    <t xml:space="preserve">Температура: </t>
  </si>
  <si>
    <t xml:space="preserve">Влажность: </t>
  </si>
  <si>
    <t xml:space="preserve">Ветер: </t>
  </si>
  <si>
    <t>Коллегия комиссаров</t>
  </si>
  <si>
    <t>Калининградская область</t>
  </si>
  <si>
    <t>НОВОСЕЛОВ Максим</t>
  </si>
  <si>
    <t>АХМЕТЗЯНОВ Джамиль</t>
  </si>
  <si>
    <t>КУБОК РОССИИ</t>
  </si>
  <si>
    <t>1 сп.р.</t>
  </si>
  <si>
    <t>УОР № 1</t>
  </si>
  <si>
    <t>ДЫШАКОВ А.С. (ВК, г. МОСКВА)</t>
  </si>
  <si>
    <t>101 202 281 47</t>
  </si>
  <si>
    <t>ПАРШИН Алексей</t>
  </si>
  <si>
    <t>101 197 775 03</t>
  </si>
  <si>
    <t>ЧЕРНЯВСКАЯ Софья</t>
  </si>
  <si>
    <t>101 443 401 25</t>
  </si>
  <si>
    <t>КОРАБЕЛЬЩИКОВА Татьяна</t>
  </si>
  <si>
    <t>МБУ ДО Гребной канал "Дон"</t>
  </si>
  <si>
    <t>ИТОГОВЫЙ ПРОТОКОЛ</t>
  </si>
  <si>
    <t>100 891 093 35</t>
  </si>
  <si>
    <t>АЛИЕВ Анар</t>
  </si>
  <si>
    <t>14.03.2003</t>
  </si>
  <si>
    <t>100 846 821 92</t>
  </si>
  <si>
    <t>ИСАКОВ Никита</t>
  </si>
  <si>
    <t>08.06.1998</t>
  </si>
  <si>
    <t>100 663 018 07</t>
  </si>
  <si>
    <t>ЛЮБИШКИН Арсений</t>
  </si>
  <si>
    <t>26.11.2003</t>
  </si>
  <si>
    <t>101 415 687 53</t>
  </si>
  <si>
    <t>ШАВАНОВ Роман</t>
  </si>
  <si>
    <t>08.09.2005</t>
  </si>
  <si>
    <t xml:space="preserve">Красноярский край </t>
  </si>
  <si>
    <t>КУБОК РОССИИ 3 ЭТАП</t>
  </si>
  <si>
    <t>Министерство по физической культуре и спорту Ростовской области</t>
  </si>
  <si>
    <t>Федерация велосипедного спорта Ростовской области</t>
  </si>
  <si>
    <t>МЕСТО ПРОВЕДЕНИЯ: г. Ростов-на-Дону</t>
  </si>
  <si>
    <t>ДАТА ПРОВЕДЕНИЯ: 23-27 мая 2024 года</t>
  </si>
  <si>
    <t>3 ЭТАП</t>
  </si>
  <si>
    <t>№ ЕКП 2024: 2008610020025799</t>
  </si>
  <si>
    <t>№</t>
  </si>
  <si>
    <t xml:space="preserve">НАЗВАНИЕ ТРАССЫ / РЕГ.НОМЕР: Гребной канал "Дон" </t>
  </si>
  <si>
    <t>ГБУ ДО СШОР №2                   Калиниского района</t>
  </si>
  <si>
    <t>ГБУ ДО СШОР №2            Калиниского района</t>
  </si>
  <si>
    <t>ГБУ ДО СШОР №2           Калиниского района</t>
  </si>
  <si>
    <t>ВМХ - фристайл - парк (или парк - смешанный)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</si>
</sst>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0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2">
    <xf numFmtId="0" fontId="0" fillId="0" borderId="0"/>
    <xf numFmtId="0" fontId="5" fillId="0" borderId="0"/>
    <xf numFmtId="0" fontId="4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6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6" fontId="8" fillId="3" borderId="0" xfId="3" applyNumberFormat="1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0" applyFont="1" applyAlignment="1">
      <alignment vertical="center"/>
    </xf>
    <xf numFmtId="0" fontId="7" fillId="2" borderId="0" xfId="2" applyFont="1" applyFill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0" applyFont="1"/>
    <xf numFmtId="0" fontId="17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6" fillId="0" borderId="1" xfId="2" applyFont="1" applyBorder="1" applyAlignment="1">
      <alignment horizontal="right" vertical="center"/>
    </xf>
    <xf numFmtId="49" fontId="13" fillId="0" borderId="0" xfId="2" applyNumberFormat="1" applyFont="1" applyAlignment="1">
      <alignment horizontal="center" vertical="center"/>
    </xf>
    <xf numFmtId="49" fontId="13" fillId="0" borderId="0" xfId="2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9" fontId="13" fillId="0" borderId="0" xfId="2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20" fillId="0" borderId="0" xfId="2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23" fillId="0" borderId="0" xfId="2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9" fontId="13" fillId="0" borderId="0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8" fillId="2" borderId="0" xfId="3" applyFont="1" applyFill="1" applyAlignment="1">
      <alignment horizontal="center" vertical="center" wrapText="1"/>
    </xf>
    <xf numFmtId="46" fontId="8" fillId="2" borderId="0" xfId="3" applyNumberFormat="1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</cellXfs>
  <cellStyles count="12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9" xr:uid="{00000000-0005-0000-0000-000006000000}"/>
    <cellStyle name="Обычный 3 2 2" xfId="11" xr:uid="{00000000-0005-0000-0000-000007000000}"/>
    <cellStyle name="Обычный 3 3" xfId="10" xr:uid="{00000000-0005-0000-0000-000008000000}"/>
    <cellStyle name="Обычный 3 4" xfId="8" xr:uid="{00000000-0005-0000-0000-000009000000}"/>
    <cellStyle name="Обычный 4" xfId="4" xr:uid="{00000000-0005-0000-0000-00000A000000}"/>
    <cellStyle name="Обычный_Стартовый протокол Смирнов_20101106_Results" xfId="3" xr:uid="{00000000-0005-0000-0000-00000C000000}"/>
  </cellStyles>
  <dxfs count="6"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127000</xdr:rowOff>
    </xdr:from>
    <xdr:to>
      <xdr:col>3</xdr:col>
      <xdr:colOff>1174749</xdr:colOff>
      <xdr:row>3</xdr:row>
      <xdr:rowOff>140909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64C3AD9-61BD-43E7-A0DE-3079B92AF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27000"/>
          <a:ext cx="2599689" cy="85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1645921</xdr:colOff>
      <xdr:row>0</xdr:row>
      <xdr:rowOff>60960</xdr:rowOff>
    </xdr:from>
    <xdr:to>
      <xdr:col>7</xdr:col>
      <xdr:colOff>3078481</xdr:colOff>
      <xdr:row>3</xdr:row>
      <xdr:rowOff>188791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6C7517C-B8F8-4507-BBBD-4595F15F4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1" y="60960"/>
          <a:ext cx="1432560" cy="996511"/>
        </a:xfrm>
        <a:prstGeom prst="rect">
          <a:avLst/>
        </a:prstGeom>
      </xdr:spPr>
    </xdr:pic>
    <xdr:clientData/>
  </xdr:twoCellAnchor>
  <xdr:twoCellAnchor editAs="oneCell">
    <xdr:from>
      <xdr:col>7</xdr:col>
      <xdr:colOff>3184019</xdr:colOff>
      <xdr:row>0</xdr:row>
      <xdr:rowOff>137160</xdr:rowOff>
    </xdr:from>
    <xdr:to>
      <xdr:col>7</xdr:col>
      <xdr:colOff>4358640</xdr:colOff>
      <xdr:row>3</xdr:row>
      <xdr:rowOff>263922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14217B0-F4D1-4D7F-80B8-96A2EAAB0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2499" y="137160"/>
          <a:ext cx="1174621" cy="995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63500</xdr:rowOff>
    </xdr:from>
    <xdr:to>
      <xdr:col>3</xdr:col>
      <xdr:colOff>1593695</xdr:colOff>
      <xdr:row>3</xdr:row>
      <xdr:rowOff>228600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A29C52-3206-BE41-B96F-F1EC546B7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63500"/>
          <a:ext cx="2911955" cy="1033780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152401</xdr:colOff>
      <xdr:row>0</xdr:row>
      <xdr:rowOff>121920</xdr:rowOff>
    </xdr:from>
    <xdr:to>
      <xdr:col>11</xdr:col>
      <xdr:colOff>510541</xdr:colOff>
      <xdr:row>3</xdr:row>
      <xdr:rowOff>249751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6D15674-096A-4479-B968-343375F29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7321" y="121920"/>
          <a:ext cx="1455420" cy="996511"/>
        </a:xfrm>
        <a:prstGeom prst="rect">
          <a:avLst/>
        </a:prstGeom>
      </xdr:spPr>
    </xdr:pic>
    <xdr:clientData/>
  </xdr:twoCellAnchor>
  <xdr:twoCellAnchor editAs="oneCell">
    <xdr:from>
      <xdr:col>12</xdr:col>
      <xdr:colOff>143639</xdr:colOff>
      <xdr:row>0</xdr:row>
      <xdr:rowOff>167640</xdr:rowOff>
    </xdr:from>
    <xdr:to>
      <xdr:col>13</xdr:col>
      <xdr:colOff>731520</xdr:colOff>
      <xdr:row>4</xdr:row>
      <xdr:rowOff>4842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89BFD8E-DAA0-4E57-A210-4C4F22C67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3519" y="167640"/>
          <a:ext cx="1197481" cy="9954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63500</xdr:rowOff>
    </xdr:from>
    <xdr:to>
      <xdr:col>3</xdr:col>
      <xdr:colOff>731519</xdr:colOff>
      <xdr:row>2</xdr:row>
      <xdr:rowOff>201256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D55FACF-79EB-CB45-9635-D285D2CD9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63500"/>
          <a:ext cx="2222499" cy="69655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63500</xdr:rowOff>
    </xdr:from>
    <xdr:to>
      <xdr:col>3</xdr:col>
      <xdr:colOff>1646152</xdr:colOff>
      <xdr:row>3</xdr:row>
      <xdr:rowOff>228600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D4686FF-17C8-4092-8FA9-07DA6436E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63500"/>
          <a:ext cx="2933932" cy="1033780"/>
        </a:xfrm>
        <a:prstGeom prst="rect">
          <a:avLst/>
        </a:prstGeom>
      </xdr:spPr>
    </xdr:pic>
    <xdr:clientData/>
  </xdr:twoCellAnchor>
  <xdr:twoCellAnchor editAs="oneCell">
    <xdr:from>
      <xdr:col>9</xdr:col>
      <xdr:colOff>274321</xdr:colOff>
      <xdr:row>0</xdr:row>
      <xdr:rowOff>106680</xdr:rowOff>
    </xdr:from>
    <xdr:to>
      <xdr:col>12</xdr:col>
      <xdr:colOff>101238</xdr:colOff>
      <xdr:row>3</xdr:row>
      <xdr:rowOff>234511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D14684C-DBC9-46DB-B362-2B11AE0C3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5881" y="106680"/>
          <a:ext cx="1455420" cy="996511"/>
        </a:xfrm>
        <a:prstGeom prst="rect">
          <a:avLst/>
        </a:prstGeom>
      </xdr:spPr>
    </xdr:pic>
    <xdr:clientData/>
  </xdr:twoCellAnchor>
  <xdr:twoCellAnchor editAs="oneCell">
    <xdr:from>
      <xdr:col>12</xdr:col>
      <xdr:colOff>219839</xdr:colOff>
      <xdr:row>0</xdr:row>
      <xdr:rowOff>182880</xdr:rowOff>
    </xdr:from>
    <xdr:to>
      <xdr:col>13</xdr:col>
      <xdr:colOff>731520</xdr:colOff>
      <xdr:row>4</xdr:row>
      <xdr:rowOff>20082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AE2898D-38C7-4AA9-B2F2-F98172E0F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6359" y="182880"/>
          <a:ext cx="1197481" cy="995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16F6-B1B8-4B3E-85DD-64F69EA1338D}">
  <sheetPr>
    <tabColor theme="3" tint="-0.249977111117893"/>
  </sheetPr>
  <dimension ref="A1:R70"/>
  <sheetViews>
    <sheetView view="pageBreakPreview" topLeftCell="A2" zoomScale="50" zoomScaleNormal="100" zoomScaleSheetLayoutView="50" workbookViewId="0">
      <selection activeCell="H15" sqref="H15"/>
    </sheetView>
  </sheetViews>
  <sheetFormatPr defaultColWidth="9.109375" defaultRowHeight="13.8" x14ac:dyDescent="0.25"/>
  <cols>
    <col min="1" max="1" width="7" style="1" customWidth="1"/>
    <col min="2" max="2" width="7.6640625" style="53" hidden="1" customWidth="1"/>
    <col min="3" max="3" width="17.109375" style="53" customWidth="1"/>
    <col min="4" max="4" width="28.5546875" style="1" customWidth="1"/>
    <col min="5" max="5" width="13.77734375" style="1" customWidth="1"/>
    <col min="6" max="6" width="8.6640625" style="1" customWidth="1"/>
    <col min="7" max="7" width="25" style="1" customWidth="1"/>
    <col min="8" max="8" width="65.109375" style="1" customWidth="1"/>
    <col min="9" max="9" width="7.44140625" style="1" hidden="1" customWidth="1"/>
    <col min="10" max="10" width="8.33203125" style="1" hidden="1" customWidth="1"/>
    <col min="11" max="11" width="10.6640625" style="1" hidden="1" customWidth="1"/>
    <col min="12" max="13" width="10.33203125" style="1" hidden="1" customWidth="1"/>
    <col min="14" max="14" width="13.6640625" style="1" hidden="1" customWidth="1"/>
    <col min="15" max="15" width="2.6640625" style="1" hidden="1" customWidth="1"/>
    <col min="16" max="16384" width="9.109375" style="1"/>
  </cols>
  <sheetData>
    <row r="1" spans="1:18" s="14" customFormat="1" ht="22.5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8" s="14" customFormat="1" ht="22.5" customHeight="1" x14ac:dyDescent="0.25">
      <c r="A2" s="111" t="s">
        <v>164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8" s="14" customFormat="1" ht="22.5" customHeight="1" x14ac:dyDescent="0.2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8" s="14" customFormat="1" ht="22.5" customHeight="1" x14ac:dyDescent="0.25">
      <c r="A4" s="112" t="s">
        <v>165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8" s="14" customFormat="1" ht="22.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8" s="14" customFormat="1" ht="6.75" customHeight="1" x14ac:dyDescent="0.3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R6" s="15"/>
    </row>
    <row r="7" spans="1:18" s="16" customFormat="1" ht="25.8" x14ac:dyDescent="0.25">
      <c r="A7" s="113" t="s">
        <v>163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8" s="14" customFormat="1" ht="18" customHeight="1" x14ac:dyDescent="0.25">
      <c r="A8" s="109" t="s">
        <v>12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8" s="14" customFormat="1" ht="6" customHeight="1" x14ac:dyDescent="0.25">
      <c r="A9" s="109" t="s">
        <v>31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8" s="14" customFormat="1" ht="18" customHeight="1" x14ac:dyDescent="0.25">
      <c r="A10" s="109" t="s">
        <v>128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8" s="14" customFormat="1" ht="18" customHeight="1" x14ac:dyDescent="0.25">
      <c r="A11" s="109" t="s">
        <v>43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</row>
    <row r="12" spans="1:18" s="14" customFormat="1" ht="19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8" s="14" customFormat="1" ht="7.5" customHeight="1" x14ac:dyDescent="0.2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8" x14ac:dyDescent="0.25">
      <c r="A14" s="106" t="s">
        <v>166</v>
      </c>
      <c r="B14" s="106"/>
      <c r="C14" s="106"/>
      <c r="D14" s="106"/>
      <c r="H14" s="51"/>
      <c r="N14" s="18"/>
      <c r="O14" s="18" t="s">
        <v>44</v>
      </c>
    </row>
    <row r="15" spans="1:18" x14ac:dyDescent="0.25">
      <c r="A15" s="106" t="s">
        <v>167</v>
      </c>
      <c r="B15" s="106"/>
      <c r="C15" s="106"/>
      <c r="D15" s="106"/>
      <c r="H15" s="19"/>
      <c r="N15" s="18"/>
      <c r="O15" s="18" t="s">
        <v>53</v>
      </c>
    </row>
    <row r="16" spans="1:18" x14ac:dyDescent="0.25">
      <c r="A16" s="107" t="s">
        <v>7</v>
      </c>
      <c r="B16" s="107"/>
      <c r="C16" s="107"/>
      <c r="D16" s="107"/>
      <c r="E16" s="107"/>
      <c r="F16" s="107"/>
      <c r="G16" s="107"/>
      <c r="H16" s="107"/>
      <c r="I16" s="107" t="s">
        <v>1</v>
      </c>
      <c r="J16" s="107"/>
      <c r="K16" s="107"/>
      <c r="L16" s="107"/>
      <c r="M16" s="107"/>
      <c r="N16" s="107"/>
      <c r="O16" s="107"/>
    </row>
    <row r="17" spans="1:15" x14ac:dyDescent="0.25">
      <c r="A17" s="1" t="s">
        <v>13</v>
      </c>
      <c r="G17" s="18" t="s">
        <v>31</v>
      </c>
      <c r="H17" s="18"/>
      <c r="I17" s="106" t="s">
        <v>54</v>
      </c>
      <c r="J17" s="106"/>
      <c r="K17" s="106"/>
      <c r="L17" s="106"/>
      <c r="M17" s="106"/>
      <c r="N17" s="106"/>
      <c r="O17" s="106"/>
    </row>
    <row r="18" spans="1:15" x14ac:dyDescent="0.25">
      <c r="A18" s="1" t="s">
        <v>14</v>
      </c>
      <c r="D18" s="18"/>
      <c r="H18" s="18" t="s">
        <v>52</v>
      </c>
      <c r="I18" s="1" t="s">
        <v>38</v>
      </c>
    </row>
    <row r="19" spans="1:15" x14ac:dyDescent="0.25">
      <c r="A19" s="8" t="s">
        <v>15</v>
      </c>
      <c r="D19" s="18"/>
      <c r="H19" s="18" t="s">
        <v>141</v>
      </c>
      <c r="I19" s="1" t="s">
        <v>48</v>
      </c>
    </row>
    <row r="20" spans="1:15" s="4" customFormat="1" ht="16.5" customHeight="1" x14ac:dyDescent="0.25">
      <c r="A20" s="108" t="s">
        <v>170</v>
      </c>
      <c r="B20" s="103" t="s">
        <v>9</v>
      </c>
      <c r="C20" s="103" t="s">
        <v>29</v>
      </c>
      <c r="D20" s="103" t="s">
        <v>2</v>
      </c>
      <c r="E20" s="103" t="s">
        <v>27</v>
      </c>
      <c r="F20" s="103" t="s">
        <v>6</v>
      </c>
      <c r="G20" s="103" t="s">
        <v>10</v>
      </c>
      <c r="H20" s="103" t="s">
        <v>35</v>
      </c>
      <c r="I20" s="104"/>
      <c r="J20" s="104"/>
      <c r="K20" s="105"/>
      <c r="L20" s="105"/>
      <c r="M20" s="104"/>
      <c r="N20" s="102"/>
      <c r="O20" s="102" t="s">
        <v>11</v>
      </c>
    </row>
    <row r="21" spans="1:15" s="4" customFormat="1" ht="16.5" customHeight="1" x14ac:dyDescent="0.25">
      <c r="A21" s="108"/>
      <c r="B21" s="103"/>
      <c r="C21" s="103"/>
      <c r="D21" s="103"/>
      <c r="E21" s="103"/>
      <c r="F21" s="103"/>
      <c r="G21" s="103"/>
      <c r="H21" s="103"/>
      <c r="I21" s="104"/>
      <c r="J21" s="104"/>
      <c r="K21" s="5"/>
      <c r="L21" s="5"/>
      <c r="M21" s="104"/>
      <c r="N21" s="102"/>
      <c r="O21" s="102"/>
    </row>
    <row r="22" spans="1:15" ht="19.95" customHeight="1" x14ac:dyDescent="0.25">
      <c r="A22" s="27">
        <v>1</v>
      </c>
      <c r="B22" s="28"/>
      <c r="C22" s="29" t="s">
        <v>135</v>
      </c>
      <c r="D22" s="30"/>
      <c r="E22" s="31"/>
      <c r="F22" s="32"/>
      <c r="G22" s="32"/>
      <c r="H22" s="33"/>
      <c r="I22" s="6"/>
      <c r="J22" s="53"/>
      <c r="K22" s="6"/>
      <c r="L22" s="6"/>
      <c r="M22" s="6"/>
      <c r="N22" s="2"/>
      <c r="O22" s="7"/>
    </row>
    <row r="23" spans="1:15" s="43" customFormat="1" ht="19.95" customHeight="1" x14ac:dyDescent="0.25">
      <c r="A23" s="37">
        <v>1</v>
      </c>
      <c r="B23" s="38"/>
      <c r="C23" s="59" t="s">
        <v>64</v>
      </c>
      <c r="D23" s="60" t="s">
        <v>62</v>
      </c>
      <c r="E23" s="57" t="s">
        <v>63</v>
      </c>
      <c r="F23" s="58" t="s">
        <v>24</v>
      </c>
      <c r="G23" s="58" t="s">
        <v>135</v>
      </c>
      <c r="H23" s="59" t="s">
        <v>61</v>
      </c>
      <c r="I23" s="39"/>
      <c r="J23" s="40"/>
      <c r="K23" s="39"/>
      <c r="L23" s="39"/>
      <c r="M23" s="39"/>
      <c r="N23" s="41"/>
      <c r="O23" s="42"/>
    </row>
    <row r="24" spans="1:15" s="43" customFormat="1" ht="19.95" customHeight="1" x14ac:dyDescent="0.25">
      <c r="A24" s="37">
        <v>2</v>
      </c>
      <c r="B24" s="38"/>
      <c r="C24" s="47" t="s">
        <v>150</v>
      </c>
      <c r="D24" s="48" t="s">
        <v>151</v>
      </c>
      <c r="E24" s="49" t="s">
        <v>152</v>
      </c>
      <c r="F24" s="47" t="s">
        <v>17</v>
      </c>
      <c r="G24" s="50" t="s">
        <v>135</v>
      </c>
      <c r="H24" s="50" t="s">
        <v>61</v>
      </c>
      <c r="I24" s="39"/>
      <c r="J24" s="40"/>
      <c r="K24" s="39"/>
      <c r="L24" s="39"/>
      <c r="M24" s="39"/>
      <c r="N24" s="41"/>
      <c r="O24" s="42"/>
    </row>
    <row r="25" spans="1:15" s="43" customFormat="1" ht="19.95" customHeight="1" x14ac:dyDescent="0.25">
      <c r="A25" s="37"/>
      <c r="B25" s="38"/>
      <c r="C25" s="47"/>
      <c r="D25" s="48"/>
      <c r="E25" s="49"/>
      <c r="F25" s="47"/>
      <c r="G25" s="50"/>
      <c r="H25" s="50"/>
      <c r="I25" s="39"/>
      <c r="J25" s="40"/>
      <c r="K25" s="39"/>
      <c r="L25" s="39"/>
      <c r="M25" s="39"/>
      <c r="N25" s="41"/>
      <c r="O25" s="42"/>
    </row>
    <row r="26" spans="1:15" s="43" customFormat="1" ht="19.95" customHeight="1" x14ac:dyDescent="0.25">
      <c r="A26" s="54">
        <v>2</v>
      </c>
      <c r="B26" s="38"/>
      <c r="C26" s="55" t="s">
        <v>39</v>
      </c>
      <c r="D26" s="48"/>
      <c r="E26" s="49"/>
      <c r="F26" s="47"/>
      <c r="G26" s="50"/>
      <c r="H26" s="50"/>
      <c r="I26" s="39"/>
      <c r="J26" s="40"/>
      <c r="K26" s="39"/>
      <c r="L26" s="39"/>
      <c r="M26" s="39"/>
      <c r="N26" s="41"/>
      <c r="O26" s="42"/>
    </row>
    <row r="27" spans="1:15" s="43" customFormat="1" ht="19.95" customHeight="1" x14ac:dyDescent="0.25">
      <c r="A27" s="58">
        <v>3</v>
      </c>
      <c r="B27" s="44"/>
      <c r="C27" s="58" t="s">
        <v>118</v>
      </c>
      <c r="D27" s="56" t="s">
        <v>115</v>
      </c>
      <c r="E27" s="57" t="s">
        <v>116</v>
      </c>
      <c r="F27" s="58" t="s">
        <v>17</v>
      </c>
      <c r="G27" s="59" t="s">
        <v>39</v>
      </c>
      <c r="H27" s="59" t="s">
        <v>117</v>
      </c>
      <c r="I27" s="39"/>
      <c r="J27" s="40"/>
      <c r="K27" s="39"/>
      <c r="L27" s="39"/>
      <c r="M27" s="39"/>
      <c r="N27" s="41"/>
      <c r="O27" s="42"/>
    </row>
    <row r="28" spans="1:15" s="43" customFormat="1" ht="19.95" customHeight="1" x14ac:dyDescent="0.25">
      <c r="A28" s="58">
        <v>4</v>
      </c>
      <c r="B28" s="38"/>
      <c r="C28" s="47" t="s">
        <v>156</v>
      </c>
      <c r="D28" s="48" t="s">
        <v>157</v>
      </c>
      <c r="E28" s="49" t="s">
        <v>158</v>
      </c>
      <c r="F28" s="47" t="s">
        <v>17</v>
      </c>
      <c r="G28" s="50" t="s">
        <v>39</v>
      </c>
      <c r="H28" s="50" t="s">
        <v>117</v>
      </c>
      <c r="I28" s="39"/>
      <c r="J28" s="40"/>
      <c r="K28" s="39"/>
      <c r="L28" s="39"/>
      <c r="M28" s="39"/>
      <c r="N28" s="41"/>
      <c r="O28" s="42"/>
    </row>
    <row r="29" spans="1:15" s="43" customFormat="1" ht="19.95" customHeight="1" x14ac:dyDescent="0.25">
      <c r="A29" s="58"/>
      <c r="B29" s="38"/>
      <c r="C29" s="47"/>
      <c r="D29" s="48"/>
      <c r="E29" s="49"/>
      <c r="F29" s="47"/>
      <c r="G29" s="50"/>
      <c r="H29" s="50"/>
      <c r="I29" s="39"/>
      <c r="J29" s="40"/>
      <c r="K29" s="39"/>
      <c r="L29" s="39"/>
      <c r="M29" s="39"/>
      <c r="N29" s="41"/>
      <c r="O29" s="42"/>
    </row>
    <row r="30" spans="1:15" s="43" customFormat="1" ht="19.95" customHeight="1" x14ac:dyDescent="0.25">
      <c r="A30" s="54">
        <v>3</v>
      </c>
      <c r="B30" s="61"/>
      <c r="C30" s="55" t="s">
        <v>56</v>
      </c>
      <c r="D30" s="48"/>
      <c r="E30" s="49"/>
      <c r="F30" s="47"/>
      <c r="G30" s="50"/>
      <c r="H30" s="50"/>
      <c r="I30" s="39"/>
      <c r="J30" s="40"/>
      <c r="K30" s="39"/>
      <c r="L30" s="39"/>
      <c r="M30" s="39"/>
      <c r="N30" s="41"/>
      <c r="O30" s="42"/>
    </row>
    <row r="31" spans="1:15" s="43" customFormat="1" ht="19.95" customHeight="1" x14ac:dyDescent="0.25">
      <c r="A31" s="58">
        <v>5</v>
      </c>
      <c r="B31" s="38"/>
      <c r="C31" s="47" t="s">
        <v>153</v>
      </c>
      <c r="D31" s="48" t="s">
        <v>154</v>
      </c>
      <c r="E31" s="49" t="s">
        <v>155</v>
      </c>
      <c r="F31" s="47" t="s">
        <v>24</v>
      </c>
      <c r="G31" s="50" t="s">
        <v>56</v>
      </c>
      <c r="H31" s="50" t="s">
        <v>57</v>
      </c>
      <c r="I31" s="39"/>
      <c r="J31" s="40"/>
      <c r="K31" s="39"/>
      <c r="L31" s="39"/>
      <c r="M31" s="39"/>
      <c r="N31" s="41"/>
      <c r="O31" s="42"/>
    </row>
    <row r="32" spans="1:15" s="43" customFormat="1" ht="19.95" customHeight="1" x14ac:dyDescent="0.25">
      <c r="A32" s="58">
        <v>6</v>
      </c>
      <c r="B32" s="44"/>
      <c r="C32" s="47" t="s">
        <v>59</v>
      </c>
      <c r="D32" s="48" t="s">
        <v>58</v>
      </c>
      <c r="E32" s="49" t="s">
        <v>60</v>
      </c>
      <c r="F32" s="47" t="s">
        <v>24</v>
      </c>
      <c r="G32" s="50" t="s">
        <v>56</v>
      </c>
      <c r="H32" s="50" t="s">
        <v>57</v>
      </c>
      <c r="I32" s="39"/>
      <c r="J32" s="40"/>
      <c r="K32" s="39"/>
      <c r="L32" s="39"/>
      <c r="M32" s="39"/>
      <c r="N32" s="41"/>
      <c r="O32" s="42"/>
    </row>
    <row r="33" spans="1:15" s="43" customFormat="1" ht="19.95" customHeight="1" x14ac:dyDescent="0.25">
      <c r="A33" s="58">
        <v>7</v>
      </c>
      <c r="B33" s="38"/>
      <c r="C33" s="59" t="s">
        <v>159</v>
      </c>
      <c r="D33" s="60" t="s">
        <v>160</v>
      </c>
      <c r="E33" s="57" t="s">
        <v>161</v>
      </c>
      <c r="F33" s="58" t="s">
        <v>24</v>
      </c>
      <c r="G33" s="59" t="s">
        <v>162</v>
      </c>
      <c r="H33" s="59" t="s">
        <v>57</v>
      </c>
      <c r="I33" s="39"/>
      <c r="J33" s="40"/>
      <c r="K33" s="45"/>
      <c r="L33" s="45"/>
      <c r="M33" s="39"/>
      <c r="N33" s="41"/>
      <c r="O33" s="42"/>
    </row>
    <row r="34" spans="1:15" s="43" customFormat="1" ht="19.95" customHeight="1" x14ac:dyDescent="0.25">
      <c r="A34" s="58"/>
      <c r="B34" s="38"/>
      <c r="C34" s="59"/>
      <c r="D34" s="60"/>
      <c r="E34" s="57"/>
      <c r="F34" s="58"/>
      <c r="G34" s="59"/>
      <c r="H34" s="59"/>
      <c r="I34" s="39"/>
      <c r="J34" s="40"/>
      <c r="K34" s="45"/>
      <c r="L34" s="45"/>
      <c r="M34" s="39"/>
      <c r="N34" s="41"/>
      <c r="O34" s="42"/>
    </row>
    <row r="35" spans="1:15" s="43" customFormat="1" ht="19.95" customHeight="1" x14ac:dyDescent="0.25">
      <c r="A35" s="54">
        <v>4</v>
      </c>
      <c r="B35" s="61"/>
      <c r="C35" s="62" t="s">
        <v>32</v>
      </c>
      <c r="D35" s="60"/>
      <c r="E35" s="57"/>
      <c r="F35" s="58"/>
      <c r="G35" s="59"/>
      <c r="H35" s="59"/>
      <c r="I35" s="39"/>
      <c r="J35" s="40"/>
      <c r="K35" s="45"/>
      <c r="L35" s="45"/>
      <c r="M35" s="39"/>
      <c r="N35" s="41"/>
      <c r="O35" s="42"/>
    </row>
    <row r="36" spans="1:15" s="43" customFormat="1" ht="19.95" customHeight="1" x14ac:dyDescent="0.25">
      <c r="A36" s="37">
        <v>8</v>
      </c>
      <c r="B36" s="38"/>
      <c r="C36" s="47" t="s">
        <v>114</v>
      </c>
      <c r="D36" s="48" t="s">
        <v>136</v>
      </c>
      <c r="E36" s="49" t="s">
        <v>113</v>
      </c>
      <c r="F36" s="47" t="s">
        <v>24</v>
      </c>
      <c r="G36" s="50" t="s">
        <v>32</v>
      </c>
      <c r="H36" s="50" t="s">
        <v>112</v>
      </c>
      <c r="I36" s="39"/>
      <c r="J36" s="40"/>
      <c r="K36" s="39"/>
      <c r="L36" s="39"/>
      <c r="M36" s="39"/>
      <c r="N36" s="41"/>
      <c r="O36" s="42"/>
    </row>
    <row r="37" spans="1:15" s="43" customFormat="1" ht="19.95" customHeight="1" x14ac:dyDescent="0.25">
      <c r="A37" s="37">
        <v>9</v>
      </c>
      <c r="B37" s="38"/>
      <c r="C37" s="58" t="s">
        <v>142</v>
      </c>
      <c r="D37" s="56" t="s">
        <v>143</v>
      </c>
      <c r="E37" s="57">
        <v>38405</v>
      </c>
      <c r="F37" s="58" t="s">
        <v>24</v>
      </c>
      <c r="G37" s="59" t="s">
        <v>32</v>
      </c>
      <c r="H37" s="59" t="s">
        <v>112</v>
      </c>
      <c r="I37" s="39"/>
      <c r="J37" s="40"/>
      <c r="K37" s="39"/>
      <c r="L37" s="39"/>
      <c r="M37" s="39"/>
      <c r="N37" s="41"/>
      <c r="O37" s="42"/>
    </row>
    <row r="38" spans="1:15" s="43" customFormat="1" ht="19.95" customHeight="1" x14ac:dyDescent="0.25">
      <c r="A38" s="37">
        <v>10</v>
      </c>
      <c r="B38" s="38"/>
      <c r="C38" s="47" t="s">
        <v>144</v>
      </c>
      <c r="D38" s="48" t="s">
        <v>145</v>
      </c>
      <c r="E38" s="49">
        <v>38237</v>
      </c>
      <c r="F38" s="47" t="s">
        <v>24</v>
      </c>
      <c r="G38" s="50" t="s">
        <v>32</v>
      </c>
      <c r="H38" s="50" t="s">
        <v>112</v>
      </c>
      <c r="I38" s="39"/>
      <c r="J38" s="40"/>
      <c r="K38" s="40"/>
      <c r="L38" s="40"/>
      <c r="M38" s="46"/>
      <c r="N38" s="41"/>
      <c r="O38" s="42"/>
    </row>
    <row r="39" spans="1:15" s="43" customFormat="1" ht="19.95" customHeight="1" x14ac:dyDescent="0.25">
      <c r="A39" s="37"/>
      <c r="B39" s="38"/>
      <c r="C39" s="47"/>
      <c r="D39" s="48"/>
      <c r="E39" s="49"/>
      <c r="F39" s="47"/>
      <c r="G39" s="50"/>
      <c r="H39" s="50"/>
      <c r="I39" s="39"/>
      <c r="J39" s="40"/>
      <c r="K39" s="40"/>
      <c r="L39" s="40"/>
      <c r="M39" s="46"/>
      <c r="N39" s="41"/>
      <c r="O39" s="42"/>
    </row>
    <row r="40" spans="1:15" s="43" customFormat="1" ht="19.95" customHeight="1" x14ac:dyDescent="0.25">
      <c r="A40" s="54">
        <v>5</v>
      </c>
      <c r="B40" s="61"/>
      <c r="C40" s="55" t="s">
        <v>41</v>
      </c>
      <c r="D40" s="48"/>
      <c r="E40" s="49"/>
      <c r="F40" s="47"/>
      <c r="G40" s="50"/>
      <c r="H40" s="50"/>
      <c r="I40" s="39"/>
      <c r="J40" s="40"/>
      <c r="K40" s="40"/>
      <c r="L40" s="40"/>
      <c r="M40" s="46"/>
      <c r="N40" s="41"/>
      <c r="O40" s="42"/>
    </row>
    <row r="41" spans="1:15" s="43" customFormat="1" ht="19.95" customHeight="1" x14ac:dyDescent="0.25">
      <c r="A41" s="37">
        <v>11</v>
      </c>
      <c r="B41" s="38"/>
      <c r="C41" s="47" t="s">
        <v>96</v>
      </c>
      <c r="D41" s="48" t="s">
        <v>87</v>
      </c>
      <c r="E41" s="49" t="s">
        <v>88</v>
      </c>
      <c r="F41" s="47" t="s">
        <v>139</v>
      </c>
      <c r="G41" s="50" t="s">
        <v>41</v>
      </c>
      <c r="H41" s="50" t="s">
        <v>89</v>
      </c>
      <c r="I41" s="39"/>
      <c r="J41" s="40"/>
      <c r="K41" s="40"/>
      <c r="L41" s="40"/>
      <c r="M41" s="46"/>
      <c r="N41" s="41"/>
      <c r="O41" s="42"/>
    </row>
    <row r="42" spans="1:15" s="43" customFormat="1" ht="19.95" customHeight="1" x14ac:dyDescent="0.25">
      <c r="A42" s="37">
        <v>12</v>
      </c>
      <c r="B42" s="38"/>
      <c r="C42" s="47" t="s">
        <v>99</v>
      </c>
      <c r="D42" s="48" t="s">
        <v>94</v>
      </c>
      <c r="E42" s="49" t="s">
        <v>95</v>
      </c>
      <c r="F42" s="47" t="s">
        <v>139</v>
      </c>
      <c r="G42" s="50" t="s">
        <v>41</v>
      </c>
      <c r="H42" s="50" t="s">
        <v>140</v>
      </c>
      <c r="I42" s="39"/>
      <c r="J42" s="40"/>
      <c r="K42" s="40"/>
      <c r="L42" s="40"/>
      <c r="M42" s="46"/>
      <c r="N42" s="41"/>
      <c r="O42" s="42"/>
    </row>
    <row r="43" spans="1:15" s="43" customFormat="1" ht="19.95" customHeight="1" x14ac:dyDescent="0.25">
      <c r="A43" s="37">
        <v>13</v>
      </c>
      <c r="B43" s="38"/>
      <c r="C43" s="47" t="s">
        <v>98</v>
      </c>
      <c r="D43" s="48" t="s">
        <v>45</v>
      </c>
      <c r="E43" s="49" t="s">
        <v>93</v>
      </c>
      <c r="F43" s="47" t="s">
        <v>24</v>
      </c>
      <c r="G43" s="50" t="s">
        <v>41</v>
      </c>
      <c r="H43" s="50" t="s">
        <v>140</v>
      </c>
      <c r="I43" s="39"/>
      <c r="J43" s="40"/>
      <c r="K43" s="40"/>
      <c r="L43" s="40"/>
      <c r="M43" s="46"/>
      <c r="N43" s="41"/>
      <c r="O43" s="42"/>
    </row>
    <row r="44" spans="1:15" s="43" customFormat="1" ht="19.95" customHeight="1" x14ac:dyDescent="0.25">
      <c r="A44" s="37">
        <v>14</v>
      </c>
      <c r="B44" s="38"/>
      <c r="C44" s="47" t="s">
        <v>97</v>
      </c>
      <c r="D44" s="48" t="s">
        <v>90</v>
      </c>
      <c r="E44" s="49" t="s">
        <v>91</v>
      </c>
      <c r="F44" s="47" t="s">
        <v>17</v>
      </c>
      <c r="G44" s="50" t="s">
        <v>41</v>
      </c>
      <c r="H44" s="50" t="s">
        <v>92</v>
      </c>
      <c r="I44" s="39"/>
      <c r="J44" s="40"/>
      <c r="K44" s="40"/>
      <c r="L44" s="40"/>
      <c r="M44" s="46"/>
      <c r="N44" s="41"/>
      <c r="O44" s="42"/>
    </row>
    <row r="45" spans="1:15" s="43" customFormat="1" ht="19.95" customHeight="1" x14ac:dyDescent="0.25">
      <c r="A45" s="37">
        <v>15</v>
      </c>
      <c r="B45" s="38"/>
      <c r="C45" s="47" t="s">
        <v>146</v>
      </c>
      <c r="D45" s="48" t="s">
        <v>147</v>
      </c>
      <c r="E45" s="49">
        <v>36347</v>
      </c>
      <c r="F45" s="47" t="s">
        <v>24</v>
      </c>
      <c r="G45" s="50" t="s">
        <v>41</v>
      </c>
      <c r="H45" s="50" t="s">
        <v>140</v>
      </c>
      <c r="I45" s="39"/>
      <c r="J45" s="40"/>
      <c r="K45" s="40"/>
      <c r="L45" s="40"/>
      <c r="M45" s="46"/>
      <c r="N45" s="41"/>
      <c r="O45" s="42"/>
    </row>
    <row r="46" spans="1:15" s="43" customFormat="1" ht="19.95" customHeight="1" x14ac:dyDescent="0.25">
      <c r="A46" s="37"/>
      <c r="B46" s="38"/>
      <c r="C46" s="47"/>
      <c r="D46" s="48"/>
      <c r="E46" s="49"/>
      <c r="F46" s="47"/>
      <c r="G46" s="50"/>
      <c r="H46" s="50"/>
      <c r="I46" s="39"/>
      <c r="J46" s="40"/>
      <c r="K46" s="40"/>
      <c r="L46" s="40"/>
      <c r="M46" s="46"/>
      <c r="N46" s="41"/>
      <c r="O46" s="42"/>
    </row>
    <row r="47" spans="1:15" s="43" customFormat="1" ht="19.95" customHeight="1" x14ac:dyDescent="0.25">
      <c r="A47" s="54">
        <v>6</v>
      </c>
      <c r="B47" s="61"/>
      <c r="C47" s="55" t="s">
        <v>40</v>
      </c>
      <c r="D47" s="48"/>
      <c r="E47" s="49"/>
      <c r="F47" s="47"/>
      <c r="G47" s="50"/>
      <c r="H47" s="50"/>
      <c r="I47" s="39"/>
      <c r="J47" s="40"/>
      <c r="K47" s="40"/>
      <c r="L47" s="40"/>
      <c r="M47" s="46"/>
      <c r="N47" s="41"/>
      <c r="O47" s="42"/>
    </row>
    <row r="48" spans="1:15" s="43" customFormat="1" ht="19.95" customHeight="1" x14ac:dyDescent="0.25">
      <c r="A48" s="58">
        <v>16</v>
      </c>
      <c r="B48" s="38"/>
      <c r="C48" s="58" t="s">
        <v>123</v>
      </c>
      <c r="D48" s="56" t="s">
        <v>124</v>
      </c>
      <c r="E48" s="57" t="s">
        <v>125</v>
      </c>
      <c r="F48" s="58" t="s">
        <v>16</v>
      </c>
      <c r="G48" s="59" t="s">
        <v>40</v>
      </c>
      <c r="H48" s="59" t="s">
        <v>122</v>
      </c>
      <c r="I48" s="39"/>
      <c r="J48" s="40"/>
      <c r="K48" s="40"/>
      <c r="L48" s="40"/>
      <c r="M48" s="46"/>
      <c r="N48" s="41"/>
      <c r="O48" s="42"/>
    </row>
    <row r="49" spans="1:15" s="43" customFormat="1" ht="19.95" customHeight="1" x14ac:dyDescent="0.25">
      <c r="A49" s="58">
        <v>17</v>
      </c>
      <c r="B49" s="44"/>
      <c r="C49" s="58" t="s">
        <v>126</v>
      </c>
      <c r="D49" s="56" t="s">
        <v>137</v>
      </c>
      <c r="E49" s="57" t="s">
        <v>127</v>
      </c>
      <c r="F49" s="58" t="s">
        <v>24</v>
      </c>
      <c r="G49" s="58" t="s">
        <v>40</v>
      </c>
      <c r="H49" s="59" t="s">
        <v>122</v>
      </c>
      <c r="I49" s="39"/>
      <c r="J49" s="40"/>
      <c r="K49" s="40"/>
      <c r="L49" s="40"/>
      <c r="M49" s="46"/>
      <c r="N49" s="41"/>
      <c r="O49" s="42"/>
    </row>
    <row r="50" spans="1:15" s="43" customFormat="1" ht="19.95" customHeight="1" x14ac:dyDescent="0.25">
      <c r="A50" s="58">
        <v>18</v>
      </c>
      <c r="B50" s="38"/>
      <c r="C50" s="58" t="s">
        <v>119</v>
      </c>
      <c r="D50" s="56" t="s">
        <v>120</v>
      </c>
      <c r="E50" s="57" t="s">
        <v>121</v>
      </c>
      <c r="F50" s="58" t="s">
        <v>24</v>
      </c>
      <c r="G50" s="58" t="s">
        <v>40</v>
      </c>
      <c r="H50" s="59" t="s">
        <v>122</v>
      </c>
      <c r="I50" s="39"/>
      <c r="J50" s="40"/>
      <c r="K50" s="40"/>
      <c r="L50" s="40"/>
      <c r="M50" s="46"/>
      <c r="N50" s="41"/>
      <c r="O50" s="42"/>
    </row>
    <row r="51" spans="1:15" s="43" customFormat="1" ht="19.95" customHeight="1" x14ac:dyDescent="0.25">
      <c r="A51" s="58"/>
      <c r="B51" s="38"/>
      <c r="C51" s="58"/>
      <c r="D51" s="56"/>
      <c r="E51" s="57"/>
      <c r="F51" s="58"/>
      <c r="G51" s="58"/>
      <c r="H51" s="59"/>
      <c r="I51" s="39"/>
      <c r="J51" s="40"/>
      <c r="K51" s="40"/>
      <c r="L51" s="40"/>
      <c r="M51" s="46"/>
      <c r="N51" s="41"/>
      <c r="O51" s="42"/>
    </row>
    <row r="52" spans="1:15" s="43" customFormat="1" ht="19.95" customHeight="1" x14ac:dyDescent="0.25">
      <c r="A52" s="54">
        <v>7</v>
      </c>
      <c r="B52" s="61"/>
      <c r="C52" s="63" t="s">
        <v>42</v>
      </c>
      <c r="D52" s="56"/>
      <c r="E52" s="57"/>
      <c r="F52" s="58"/>
      <c r="G52" s="58"/>
      <c r="H52" s="59"/>
      <c r="I52" s="39"/>
      <c r="J52" s="40"/>
      <c r="K52" s="40"/>
      <c r="L52" s="40"/>
      <c r="M52" s="46"/>
      <c r="N52" s="41"/>
      <c r="O52" s="42"/>
    </row>
    <row r="53" spans="1:15" s="43" customFormat="1" ht="19.95" customHeight="1" x14ac:dyDescent="0.25">
      <c r="A53" s="37">
        <v>19</v>
      </c>
      <c r="B53" s="38"/>
      <c r="C53" s="47" t="s">
        <v>84</v>
      </c>
      <c r="D53" s="48" t="s">
        <v>85</v>
      </c>
      <c r="E53" s="49" t="s">
        <v>86</v>
      </c>
      <c r="F53" s="47" t="s">
        <v>24</v>
      </c>
      <c r="G53" s="50" t="s">
        <v>42</v>
      </c>
      <c r="H53" s="50" t="s">
        <v>148</v>
      </c>
      <c r="I53" s="39"/>
      <c r="J53" s="40"/>
      <c r="K53" s="40"/>
      <c r="L53" s="40"/>
      <c r="M53" s="46"/>
      <c r="N53" s="41"/>
      <c r="O53" s="42"/>
    </row>
    <row r="54" spans="1:15" s="43" customFormat="1" ht="19.95" customHeight="1" x14ac:dyDescent="0.25">
      <c r="A54" s="37">
        <v>20</v>
      </c>
      <c r="B54" s="38"/>
      <c r="C54" s="47" t="s">
        <v>83</v>
      </c>
      <c r="D54" s="48" t="s">
        <v>81</v>
      </c>
      <c r="E54" s="49" t="s">
        <v>82</v>
      </c>
      <c r="F54" s="47" t="s">
        <v>24</v>
      </c>
      <c r="G54" s="50" t="s">
        <v>42</v>
      </c>
      <c r="H54" s="50" t="s">
        <v>148</v>
      </c>
      <c r="I54" s="39"/>
      <c r="J54" s="40"/>
      <c r="K54" s="40"/>
      <c r="L54" s="40"/>
      <c r="M54" s="46"/>
      <c r="N54" s="41"/>
      <c r="O54" s="42"/>
    </row>
    <row r="55" spans="1:15" s="43" customFormat="1" ht="19.95" customHeight="1" x14ac:dyDescent="0.25">
      <c r="A55" s="37"/>
      <c r="B55" s="38"/>
      <c r="C55" s="47"/>
      <c r="D55" s="48"/>
      <c r="E55" s="49"/>
      <c r="F55" s="47"/>
      <c r="G55" s="50"/>
      <c r="H55" s="50"/>
      <c r="I55" s="39"/>
      <c r="J55" s="40"/>
      <c r="K55" s="40"/>
      <c r="L55" s="40"/>
      <c r="M55" s="46"/>
      <c r="N55" s="41"/>
      <c r="O55" s="42"/>
    </row>
    <row r="56" spans="1:15" s="43" customFormat="1" ht="19.95" customHeight="1" x14ac:dyDescent="0.25">
      <c r="A56" s="54">
        <v>8</v>
      </c>
      <c r="B56" s="61"/>
      <c r="C56" s="55" t="s">
        <v>106</v>
      </c>
      <c r="D56" s="48"/>
      <c r="E56" s="49"/>
      <c r="F56" s="47"/>
      <c r="G56" s="50"/>
      <c r="H56" s="50"/>
      <c r="I56" s="39"/>
      <c r="J56" s="40"/>
      <c r="K56" s="40"/>
      <c r="L56" s="40"/>
      <c r="M56" s="46"/>
      <c r="N56" s="41"/>
      <c r="O56" s="42"/>
    </row>
    <row r="57" spans="1:15" s="43" customFormat="1" ht="19.95" customHeight="1" x14ac:dyDescent="0.25">
      <c r="A57" s="58">
        <v>21</v>
      </c>
      <c r="B57" s="44"/>
      <c r="C57" s="47" t="s">
        <v>110</v>
      </c>
      <c r="D57" s="48" t="s">
        <v>104</v>
      </c>
      <c r="E57" s="49" t="s">
        <v>105</v>
      </c>
      <c r="F57" s="47" t="s">
        <v>17</v>
      </c>
      <c r="G57" s="50" t="s">
        <v>106</v>
      </c>
      <c r="H57" s="50" t="s">
        <v>107</v>
      </c>
      <c r="I57" s="39"/>
      <c r="J57" s="40"/>
      <c r="K57" s="40"/>
      <c r="L57" s="40"/>
      <c r="M57" s="46"/>
      <c r="N57" s="41"/>
      <c r="O57" s="42"/>
    </row>
    <row r="58" spans="1:15" s="43" customFormat="1" ht="19.95" customHeight="1" x14ac:dyDescent="0.25">
      <c r="A58" s="58">
        <v>22</v>
      </c>
      <c r="B58" s="38"/>
      <c r="C58" s="47" t="s">
        <v>111</v>
      </c>
      <c r="D58" s="48" t="s">
        <v>108</v>
      </c>
      <c r="E58" s="49" t="s">
        <v>109</v>
      </c>
      <c r="F58" s="47" t="s">
        <v>17</v>
      </c>
      <c r="G58" s="50" t="s">
        <v>106</v>
      </c>
      <c r="H58" s="50" t="s">
        <v>107</v>
      </c>
      <c r="I58" s="39"/>
      <c r="J58" s="40"/>
      <c r="K58" s="40"/>
      <c r="L58" s="40"/>
      <c r="M58" s="46"/>
      <c r="N58" s="41"/>
      <c r="O58" s="42"/>
    </row>
    <row r="59" spans="1:15" s="43" customFormat="1" ht="19.95" customHeight="1" x14ac:dyDescent="0.25">
      <c r="A59" s="58"/>
      <c r="B59" s="38"/>
      <c r="C59" s="47"/>
      <c r="D59" s="48"/>
      <c r="E59" s="49"/>
      <c r="F59" s="47"/>
      <c r="G59" s="50"/>
      <c r="H59" s="50"/>
      <c r="I59" s="39"/>
      <c r="J59" s="40"/>
      <c r="K59" s="40"/>
      <c r="L59" s="40"/>
      <c r="M59" s="46"/>
      <c r="N59" s="41"/>
      <c r="O59" s="42"/>
    </row>
    <row r="60" spans="1:15" s="43" customFormat="1" ht="19.95" customHeight="1" x14ac:dyDescent="0.25">
      <c r="A60" s="54">
        <v>9</v>
      </c>
      <c r="B60" s="61"/>
      <c r="C60" s="55" t="s">
        <v>36</v>
      </c>
      <c r="D60" s="48"/>
      <c r="E60" s="49"/>
      <c r="F60" s="47"/>
      <c r="G60" s="50"/>
      <c r="H60" s="50"/>
      <c r="I60" s="39"/>
      <c r="J60" s="40"/>
      <c r="K60" s="40"/>
      <c r="L60" s="40"/>
      <c r="M60" s="46"/>
      <c r="N60" s="41"/>
      <c r="O60" s="42"/>
    </row>
    <row r="61" spans="1:15" s="43" customFormat="1" ht="19.95" customHeight="1" x14ac:dyDescent="0.25">
      <c r="A61" s="37">
        <v>23</v>
      </c>
      <c r="B61" s="38"/>
      <c r="C61" s="47" t="s">
        <v>76</v>
      </c>
      <c r="D61" s="56" t="s">
        <v>77</v>
      </c>
      <c r="E61" s="57">
        <v>36281</v>
      </c>
      <c r="F61" s="58" t="s">
        <v>17</v>
      </c>
      <c r="G61" s="58" t="s">
        <v>36</v>
      </c>
      <c r="H61" s="59" t="s">
        <v>72</v>
      </c>
      <c r="I61" s="39"/>
      <c r="J61" s="40"/>
      <c r="K61" s="40"/>
      <c r="L61" s="40"/>
      <c r="M61" s="46"/>
      <c r="N61" s="41"/>
      <c r="O61" s="42"/>
    </row>
    <row r="62" spans="1:15" s="43" customFormat="1" ht="19.95" customHeight="1" x14ac:dyDescent="0.25">
      <c r="A62" s="37">
        <v>24</v>
      </c>
      <c r="B62" s="38"/>
      <c r="C62" s="47" t="s">
        <v>65</v>
      </c>
      <c r="D62" s="48" t="s">
        <v>66</v>
      </c>
      <c r="E62" s="49" t="s">
        <v>67</v>
      </c>
      <c r="F62" s="47" t="s">
        <v>24</v>
      </c>
      <c r="G62" s="50" t="s">
        <v>36</v>
      </c>
      <c r="H62" s="50" t="s">
        <v>68</v>
      </c>
      <c r="I62" s="39"/>
      <c r="J62" s="40"/>
      <c r="K62" s="40"/>
      <c r="L62" s="40"/>
      <c r="M62" s="46"/>
      <c r="N62" s="41"/>
      <c r="O62" s="42"/>
    </row>
    <row r="63" spans="1:15" s="43" customFormat="1" ht="19.95" customHeight="1" x14ac:dyDescent="0.25">
      <c r="A63" s="37">
        <v>25</v>
      </c>
      <c r="B63" s="38"/>
      <c r="C63" s="59" t="s">
        <v>78</v>
      </c>
      <c r="D63" s="60" t="s">
        <v>79</v>
      </c>
      <c r="E63" s="57" t="s">
        <v>80</v>
      </c>
      <c r="F63" s="58" t="s">
        <v>24</v>
      </c>
      <c r="G63" s="59" t="s">
        <v>36</v>
      </c>
      <c r="H63" s="59" t="s">
        <v>68</v>
      </c>
      <c r="I63" s="39"/>
      <c r="J63" s="40"/>
      <c r="K63" s="40"/>
      <c r="L63" s="40"/>
      <c r="M63" s="46"/>
      <c r="N63" s="41"/>
      <c r="O63" s="42"/>
    </row>
    <row r="64" spans="1:15" s="43" customFormat="1" ht="19.95" customHeight="1" x14ac:dyDescent="0.25">
      <c r="A64" s="37">
        <v>26</v>
      </c>
      <c r="B64" s="38"/>
      <c r="C64" s="47" t="s">
        <v>69</v>
      </c>
      <c r="D64" s="48" t="s">
        <v>70</v>
      </c>
      <c r="E64" s="49" t="s">
        <v>71</v>
      </c>
      <c r="F64" s="47" t="s">
        <v>24</v>
      </c>
      <c r="G64" s="50" t="s">
        <v>36</v>
      </c>
      <c r="H64" s="50" t="s">
        <v>72</v>
      </c>
      <c r="I64" s="39"/>
      <c r="J64" s="40"/>
      <c r="K64" s="40"/>
      <c r="L64" s="40"/>
      <c r="M64" s="46"/>
      <c r="N64" s="41"/>
      <c r="O64" s="42"/>
    </row>
    <row r="65" spans="1:15" s="43" customFormat="1" ht="19.95" customHeight="1" x14ac:dyDescent="0.25">
      <c r="A65" s="37">
        <v>27</v>
      </c>
      <c r="B65" s="38"/>
      <c r="C65" s="47" t="s">
        <v>73</v>
      </c>
      <c r="D65" s="48" t="s">
        <v>74</v>
      </c>
      <c r="E65" s="49" t="s">
        <v>75</v>
      </c>
      <c r="F65" s="47" t="s">
        <v>17</v>
      </c>
      <c r="G65" s="50" t="s">
        <v>36</v>
      </c>
      <c r="H65" s="50" t="s">
        <v>72</v>
      </c>
      <c r="I65" s="39"/>
      <c r="J65" s="40"/>
      <c r="K65" s="40"/>
      <c r="L65" s="40"/>
      <c r="M65" s="46"/>
      <c r="N65" s="41"/>
      <c r="O65" s="42"/>
    </row>
    <row r="66" spans="1:15" s="43" customFormat="1" ht="19.95" customHeight="1" x14ac:dyDescent="0.25">
      <c r="A66" s="37"/>
      <c r="B66" s="38"/>
      <c r="C66" s="47"/>
      <c r="D66" s="48"/>
      <c r="E66" s="49"/>
      <c r="F66" s="47"/>
      <c r="G66" s="50"/>
      <c r="H66" s="50"/>
      <c r="I66" s="39"/>
      <c r="J66" s="40"/>
      <c r="K66" s="40"/>
      <c r="L66" s="40"/>
      <c r="M66" s="46"/>
      <c r="N66" s="41"/>
      <c r="O66" s="42"/>
    </row>
    <row r="67" spans="1:15" s="43" customFormat="1" ht="19.95" customHeight="1" x14ac:dyDescent="0.25">
      <c r="A67" s="54">
        <v>10</v>
      </c>
      <c r="B67" s="61"/>
      <c r="C67" s="55" t="s">
        <v>101</v>
      </c>
      <c r="D67" s="48"/>
      <c r="E67" s="49"/>
      <c r="F67" s="47"/>
      <c r="G67" s="50"/>
      <c r="H67" s="50"/>
      <c r="I67" s="39"/>
      <c r="J67" s="40"/>
      <c r="K67" s="40"/>
      <c r="L67" s="40"/>
      <c r="M67" s="46"/>
      <c r="N67" s="41"/>
      <c r="O67" s="42"/>
    </row>
    <row r="68" spans="1:15" s="43" customFormat="1" ht="19.95" customHeight="1" x14ac:dyDescent="0.25">
      <c r="A68" s="37">
        <v>28</v>
      </c>
      <c r="B68" s="38"/>
      <c r="C68" s="58" t="s">
        <v>103</v>
      </c>
      <c r="D68" s="56" t="s">
        <v>102</v>
      </c>
      <c r="E68" s="57" t="s">
        <v>130</v>
      </c>
      <c r="F68" s="58" t="s">
        <v>139</v>
      </c>
      <c r="G68" s="59" t="s">
        <v>101</v>
      </c>
      <c r="H68" s="59" t="s">
        <v>100</v>
      </c>
      <c r="I68" s="39"/>
      <c r="J68" s="40"/>
      <c r="K68" s="40"/>
      <c r="L68" s="40"/>
      <c r="M68" s="46"/>
      <c r="N68" s="41"/>
      <c r="O68" s="42"/>
    </row>
    <row r="69" spans="1:15" ht="19.95" customHeight="1" x14ac:dyDescent="0.25">
      <c r="H69" s="35"/>
    </row>
    <row r="70" spans="1:15" ht="19.95" customHeight="1" x14ac:dyDescent="0.25">
      <c r="H70" s="34" t="s">
        <v>134</v>
      </c>
    </row>
  </sheetData>
  <sortState xmlns:xlrd2="http://schemas.microsoft.com/office/spreadsheetml/2017/richdata2" ref="C23:H68">
    <sortCondition ref="G23:G68"/>
  </sortState>
  <mergeCells count="30">
    <mergeCell ref="A13:O13"/>
    <mergeCell ref="A1:O1"/>
    <mergeCell ref="A2:O2"/>
    <mergeCell ref="A3:O3"/>
    <mergeCell ref="A4:O4"/>
    <mergeCell ref="A6:O6"/>
    <mergeCell ref="A7:O7"/>
    <mergeCell ref="A8:O8"/>
    <mergeCell ref="A9:O9"/>
    <mergeCell ref="A10:O10"/>
    <mergeCell ref="A11:O11"/>
    <mergeCell ref="A12:O12"/>
    <mergeCell ref="A20:A21"/>
    <mergeCell ref="B20:B21"/>
    <mergeCell ref="C20:C21"/>
    <mergeCell ref="D20:D21"/>
    <mergeCell ref="E20:E21"/>
    <mergeCell ref="A14:D14"/>
    <mergeCell ref="A15:D15"/>
    <mergeCell ref="A16:H16"/>
    <mergeCell ref="I16:O16"/>
    <mergeCell ref="I17:O17"/>
    <mergeCell ref="N20:N21"/>
    <mergeCell ref="O20:O21"/>
    <mergeCell ref="F20:F21"/>
    <mergeCell ref="G20:G21"/>
    <mergeCell ref="H20:H21"/>
    <mergeCell ref="I20:J21"/>
    <mergeCell ref="K20:L20"/>
    <mergeCell ref="M20:M21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54" orientation="portrait" r:id="rId1"/>
  <headerFooter alignWithMargins="0">
    <oddHeader>&amp;L&amp;"Calibri,полужирный курсив"&amp;UРЕЗУЛЬТАТЫ НА САЙТЕ WWW.FVSR results&amp;R&amp;"Calibri,полужирный курсив"&amp;UФЕДЕРАЦИЯ ВЕЛОСИПЕДНОГО СПОРТА РОССИИ - WWW.FVSR.RU</oddHeader>
    <oddFooter>Страница 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83A2-0E8C-6448-856E-0FDA70EB443C}">
  <sheetPr>
    <tabColor theme="3" tint="-0.249977111117893"/>
    <pageSetUpPr fitToPage="1"/>
  </sheetPr>
  <dimension ref="A1:Q47"/>
  <sheetViews>
    <sheetView tabSelected="1" view="pageBreakPreview" topLeftCell="A3" zoomScale="50" zoomScaleNormal="50" zoomScaleSheetLayoutView="50" workbookViewId="0">
      <selection activeCell="A20" sqref="A20:XFD20"/>
    </sheetView>
  </sheetViews>
  <sheetFormatPr defaultColWidth="9.109375" defaultRowHeight="13.8" x14ac:dyDescent="0.25"/>
  <cols>
    <col min="1" max="1" width="6.6640625" style="1" customWidth="1"/>
    <col min="2" max="2" width="6.109375" style="3" hidden="1" customWidth="1"/>
    <col min="3" max="3" width="16.44140625" style="3" customWidth="1"/>
    <col min="4" max="4" width="27.6640625" style="1" customWidth="1"/>
    <col min="5" max="5" width="13.109375" style="1" customWidth="1"/>
    <col min="6" max="6" width="9.109375" style="1" customWidth="1"/>
    <col min="7" max="7" width="21.6640625" style="1" customWidth="1"/>
    <col min="8" max="8" width="27" style="1" customWidth="1"/>
    <col min="9" max="9" width="7.44140625" style="1" customWidth="1"/>
    <col min="10" max="10" width="7.6640625" style="1" customWidth="1"/>
    <col min="11" max="11" width="8.109375" style="1" customWidth="1"/>
    <col min="12" max="12" width="7.77734375" style="1" customWidth="1"/>
    <col min="13" max="13" width="8.88671875" style="1" customWidth="1"/>
    <col min="14" max="14" width="12.21875" style="1" customWidth="1"/>
    <col min="15" max="16384" width="9.109375" style="1"/>
  </cols>
  <sheetData>
    <row r="1" spans="1:17" s="14" customFormat="1" ht="22.5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7" s="14" customFormat="1" ht="22.5" customHeight="1" x14ac:dyDescent="0.25">
      <c r="A2" s="111" t="s">
        <v>164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7" s="14" customFormat="1" ht="22.5" customHeight="1" x14ac:dyDescent="0.2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7" s="14" customFormat="1" ht="22.5" customHeight="1" x14ac:dyDescent="0.25">
      <c r="A4" s="112" t="s">
        <v>165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7" s="14" customFormat="1" ht="22.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 s="14" customFormat="1" ht="6.75" customHeight="1" x14ac:dyDescent="0.3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Q6" s="15"/>
    </row>
    <row r="7" spans="1:17" s="16" customFormat="1" ht="25.8" x14ac:dyDescent="0.25">
      <c r="A7" s="113" t="s">
        <v>138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7" s="14" customFormat="1" ht="18" customHeight="1" x14ac:dyDescent="0.25">
      <c r="A8" s="109" t="s">
        <v>12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7" s="14" customFormat="1" ht="18" customHeight="1" x14ac:dyDescent="0.25">
      <c r="A9" s="113" t="s">
        <v>168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7" s="14" customFormat="1" ht="18" customHeight="1" x14ac:dyDescent="0.25">
      <c r="A10" s="109" t="s">
        <v>149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7" s="14" customFormat="1" ht="18" customHeight="1" x14ac:dyDescent="0.25">
      <c r="A11" s="109" t="s">
        <v>175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</row>
    <row r="12" spans="1:17" s="14" customFormat="1" ht="19.5" customHeight="1" x14ac:dyDescent="0.25">
      <c r="A12" s="109" t="s">
        <v>129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</row>
    <row r="13" spans="1:17" s="14" customFormat="1" ht="7.5" customHeight="1" x14ac:dyDescent="0.2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</row>
    <row r="14" spans="1:17" x14ac:dyDescent="0.25">
      <c r="A14" s="106" t="s">
        <v>166</v>
      </c>
      <c r="B14" s="106"/>
      <c r="C14" s="106"/>
      <c r="D14" s="106"/>
      <c r="H14" s="9"/>
      <c r="N14" s="18" t="s">
        <v>44</v>
      </c>
    </row>
    <row r="15" spans="1:17" x14ac:dyDescent="0.25">
      <c r="A15" s="106" t="s">
        <v>167</v>
      </c>
      <c r="B15" s="106"/>
      <c r="C15" s="106"/>
      <c r="D15" s="106"/>
      <c r="H15" s="19"/>
      <c r="N15" s="18" t="s">
        <v>169</v>
      </c>
    </row>
    <row r="16" spans="1:17" x14ac:dyDescent="0.25">
      <c r="A16" s="107" t="s">
        <v>7</v>
      </c>
      <c r="B16" s="107"/>
      <c r="C16" s="107"/>
      <c r="D16" s="107"/>
      <c r="E16" s="107"/>
      <c r="F16" s="107"/>
      <c r="G16" s="107"/>
      <c r="H16" s="114"/>
      <c r="I16" s="107" t="s">
        <v>1</v>
      </c>
      <c r="J16" s="107"/>
      <c r="K16" s="107"/>
      <c r="L16" s="107"/>
      <c r="M16" s="107"/>
      <c r="N16" s="107"/>
    </row>
    <row r="17" spans="1:14" x14ac:dyDescent="0.25">
      <c r="A17" s="1" t="s">
        <v>13</v>
      </c>
      <c r="G17" s="18" t="s">
        <v>31</v>
      </c>
      <c r="H17" s="20"/>
      <c r="I17" s="106" t="s">
        <v>171</v>
      </c>
      <c r="J17" s="106"/>
      <c r="K17" s="106"/>
      <c r="L17" s="106"/>
      <c r="M17" s="106"/>
      <c r="N17" s="106"/>
    </row>
    <row r="18" spans="1:14" x14ac:dyDescent="0.25">
      <c r="A18" s="1" t="s">
        <v>14</v>
      </c>
      <c r="D18" s="18"/>
      <c r="H18" s="20" t="s">
        <v>52</v>
      </c>
      <c r="I18" s="1" t="s">
        <v>38</v>
      </c>
    </row>
    <row r="19" spans="1:14" x14ac:dyDescent="0.25">
      <c r="A19" s="8" t="s">
        <v>15</v>
      </c>
      <c r="D19" s="18"/>
      <c r="H19" s="20" t="s">
        <v>141</v>
      </c>
      <c r="I19" s="1" t="s">
        <v>48</v>
      </c>
      <c r="N19" s="1">
        <v>1</v>
      </c>
    </row>
    <row r="20" spans="1:14" x14ac:dyDescent="0.25">
      <c r="A20" s="8"/>
      <c r="B20" s="101"/>
      <c r="C20" s="101"/>
      <c r="D20" s="18"/>
      <c r="H20" s="99"/>
    </row>
    <row r="21" spans="1:14" x14ac:dyDescent="0.25">
      <c r="A21" s="8"/>
      <c r="B21" s="97"/>
      <c r="C21" s="97"/>
      <c r="D21" s="18"/>
      <c r="H21" s="99"/>
    </row>
    <row r="22" spans="1:14" s="4" customFormat="1" ht="16.5" customHeight="1" x14ac:dyDescent="0.25">
      <c r="A22" s="108" t="s">
        <v>5</v>
      </c>
      <c r="B22" s="103" t="s">
        <v>9</v>
      </c>
      <c r="C22" s="103" t="s">
        <v>29</v>
      </c>
      <c r="D22" s="103" t="s">
        <v>2</v>
      </c>
      <c r="E22" s="103" t="s">
        <v>27</v>
      </c>
      <c r="F22" s="103" t="s">
        <v>6</v>
      </c>
      <c r="G22" s="103" t="s">
        <v>10</v>
      </c>
      <c r="H22" s="103" t="s">
        <v>35</v>
      </c>
      <c r="I22" s="104" t="s">
        <v>49</v>
      </c>
      <c r="J22" s="104"/>
      <c r="K22" s="105" t="s">
        <v>50</v>
      </c>
      <c r="L22" s="105"/>
      <c r="M22" s="104" t="s">
        <v>51</v>
      </c>
      <c r="N22" s="102" t="s">
        <v>30</v>
      </c>
    </row>
    <row r="23" spans="1:14" s="4" customFormat="1" ht="25.8" customHeight="1" x14ac:dyDescent="0.25">
      <c r="A23" s="108"/>
      <c r="B23" s="103"/>
      <c r="C23" s="103"/>
      <c r="D23" s="103"/>
      <c r="E23" s="103"/>
      <c r="F23" s="103"/>
      <c r="G23" s="103"/>
      <c r="H23" s="103"/>
      <c r="I23" s="104"/>
      <c r="J23" s="104"/>
      <c r="K23" s="5" t="s">
        <v>46</v>
      </c>
      <c r="L23" s="5" t="s">
        <v>47</v>
      </c>
      <c r="M23" s="104"/>
      <c r="N23" s="102"/>
    </row>
    <row r="24" spans="1:14" ht="27" customHeight="1" x14ac:dyDescent="0.25">
      <c r="A24" s="64">
        <v>1</v>
      </c>
      <c r="B24" s="65"/>
      <c r="C24" s="66" t="s">
        <v>146</v>
      </c>
      <c r="D24" s="67" t="s">
        <v>147</v>
      </c>
      <c r="E24" s="68">
        <v>36347</v>
      </c>
      <c r="F24" s="66" t="s">
        <v>24</v>
      </c>
      <c r="G24" s="69" t="s">
        <v>41</v>
      </c>
      <c r="H24" s="70" t="s">
        <v>140</v>
      </c>
      <c r="I24" s="71"/>
      <c r="J24" s="65"/>
      <c r="K24" s="71">
        <v>90</v>
      </c>
      <c r="L24" s="71">
        <v>90</v>
      </c>
      <c r="M24" s="71">
        <f t="shared" ref="M24:M30" si="0">MAX(K24:L24)</f>
        <v>90</v>
      </c>
      <c r="N24" s="64"/>
    </row>
    <row r="25" spans="1:14" ht="27" customHeight="1" x14ac:dyDescent="0.25">
      <c r="A25" s="64">
        <v>2</v>
      </c>
      <c r="B25" s="65"/>
      <c r="C25" s="66" t="s">
        <v>111</v>
      </c>
      <c r="D25" s="67" t="s">
        <v>108</v>
      </c>
      <c r="E25" s="68" t="s">
        <v>109</v>
      </c>
      <c r="F25" s="66" t="s">
        <v>17</v>
      </c>
      <c r="G25" s="69" t="s">
        <v>106</v>
      </c>
      <c r="H25" s="70" t="s">
        <v>107</v>
      </c>
      <c r="I25" s="71"/>
      <c r="J25" s="65"/>
      <c r="K25" s="71">
        <v>80</v>
      </c>
      <c r="L25" s="71">
        <v>80</v>
      </c>
      <c r="M25" s="71">
        <f t="shared" si="0"/>
        <v>80</v>
      </c>
      <c r="N25" s="64"/>
    </row>
    <row r="26" spans="1:14" ht="27" customHeight="1" x14ac:dyDescent="0.25">
      <c r="A26" s="64">
        <v>3</v>
      </c>
      <c r="B26" s="65"/>
      <c r="C26" s="66" t="s">
        <v>144</v>
      </c>
      <c r="D26" s="67" t="s">
        <v>145</v>
      </c>
      <c r="E26" s="68">
        <v>38237</v>
      </c>
      <c r="F26" s="66" t="s">
        <v>24</v>
      </c>
      <c r="G26" s="69" t="s">
        <v>32</v>
      </c>
      <c r="H26" s="70" t="s">
        <v>112</v>
      </c>
      <c r="I26" s="71"/>
      <c r="J26" s="65"/>
      <c r="K26" s="71">
        <v>70</v>
      </c>
      <c r="L26" s="71">
        <v>70</v>
      </c>
      <c r="M26" s="71">
        <f t="shared" si="0"/>
        <v>70</v>
      </c>
      <c r="N26" s="64"/>
    </row>
    <row r="27" spans="1:14" ht="27" customHeight="1" x14ac:dyDescent="0.25">
      <c r="A27" s="64">
        <v>4</v>
      </c>
      <c r="B27" s="65"/>
      <c r="C27" s="66" t="s">
        <v>98</v>
      </c>
      <c r="D27" s="67" t="s">
        <v>45</v>
      </c>
      <c r="E27" s="68" t="s">
        <v>93</v>
      </c>
      <c r="F27" s="66" t="s">
        <v>24</v>
      </c>
      <c r="G27" s="69" t="s">
        <v>41</v>
      </c>
      <c r="H27" s="70" t="s">
        <v>140</v>
      </c>
      <c r="I27" s="71"/>
      <c r="J27" s="65"/>
      <c r="K27" s="71">
        <v>60</v>
      </c>
      <c r="L27" s="71">
        <v>60</v>
      </c>
      <c r="M27" s="71">
        <f t="shared" si="0"/>
        <v>60</v>
      </c>
      <c r="N27" s="64"/>
    </row>
    <row r="28" spans="1:14" ht="27" customHeight="1" x14ac:dyDescent="0.25">
      <c r="A28" s="64">
        <v>5</v>
      </c>
      <c r="B28" s="65"/>
      <c r="C28" s="66" t="s">
        <v>97</v>
      </c>
      <c r="D28" s="67" t="s">
        <v>90</v>
      </c>
      <c r="E28" s="68" t="s">
        <v>91</v>
      </c>
      <c r="F28" s="66" t="s">
        <v>17</v>
      </c>
      <c r="G28" s="69" t="s">
        <v>41</v>
      </c>
      <c r="H28" s="70" t="s">
        <v>92</v>
      </c>
      <c r="I28" s="71"/>
      <c r="J28" s="65"/>
      <c r="K28" s="71">
        <v>50</v>
      </c>
      <c r="L28" s="71">
        <v>50</v>
      </c>
      <c r="M28" s="71">
        <f t="shared" si="0"/>
        <v>50</v>
      </c>
      <c r="N28" s="64"/>
    </row>
    <row r="29" spans="1:14" ht="27" customHeight="1" x14ac:dyDescent="0.25">
      <c r="A29" s="64">
        <v>6</v>
      </c>
      <c r="B29" s="65"/>
      <c r="C29" s="66" t="s">
        <v>110</v>
      </c>
      <c r="D29" s="67" t="s">
        <v>104</v>
      </c>
      <c r="E29" s="68" t="s">
        <v>105</v>
      </c>
      <c r="F29" s="66" t="s">
        <v>17</v>
      </c>
      <c r="G29" s="69" t="s">
        <v>106</v>
      </c>
      <c r="H29" s="70" t="s">
        <v>107</v>
      </c>
      <c r="I29" s="71"/>
      <c r="J29" s="65"/>
      <c r="K29" s="71">
        <v>10</v>
      </c>
      <c r="L29" s="71">
        <v>10</v>
      </c>
      <c r="M29" s="71">
        <f t="shared" si="0"/>
        <v>10</v>
      </c>
      <c r="N29" s="64"/>
    </row>
    <row r="30" spans="1:14" ht="27" customHeight="1" x14ac:dyDescent="0.25">
      <c r="A30" s="64">
        <v>7</v>
      </c>
      <c r="B30" s="65"/>
      <c r="C30" s="66" t="s">
        <v>73</v>
      </c>
      <c r="D30" s="67" t="s">
        <v>74</v>
      </c>
      <c r="E30" s="68" t="s">
        <v>75</v>
      </c>
      <c r="F30" s="66" t="s">
        <v>17</v>
      </c>
      <c r="G30" s="69" t="s">
        <v>36</v>
      </c>
      <c r="H30" s="70" t="s">
        <v>172</v>
      </c>
      <c r="I30" s="71"/>
      <c r="J30" s="65"/>
      <c r="K30" s="71">
        <v>2</v>
      </c>
      <c r="L30" s="71">
        <v>2</v>
      </c>
      <c r="M30" s="71">
        <f t="shared" si="0"/>
        <v>2</v>
      </c>
      <c r="N30" s="64"/>
    </row>
    <row r="31" spans="1:14" ht="27" customHeight="1" x14ac:dyDescent="0.25">
      <c r="A31" s="64"/>
      <c r="B31" s="65"/>
      <c r="C31" s="66"/>
      <c r="D31" s="67"/>
      <c r="E31" s="68"/>
      <c r="F31" s="66"/>
      <c r="G31" s="69"/>
      <c r="H31" s="70"/>
      <c r="I31" s="71"/>
      <c r="J31" s="65"/>
      <c r="K31" s="71"/>
      <c r="L31" s="71"/>
      <c r="M31" s="71"/>
      <c r="N31" s="64"/>
    </row>
    <row r="32" spans="1:14" x14ac:dyDescent="0.25">
      <c r="A32" s="107" t="s">
        <v>3</v>
      </c>
      <c r="B32" s="107"/>
      <c r="C32" s="107"/>
      <c r="D32" s="107"/>
      <c r="E32" s="13"/>
      <c r="F32" s="13"/>
      <c r="G32" s="13"/>
      <c r="H32" s="107" t="s">
        <v>4</v>
      </c>
      <c r="I32" s="107"/>
      <c r="J32" s="107"/>
      <c r="K32" s="107"/>
      <c r="L32" s="107"/>
      <c r="M32" s="107"/>
      <c r="N32" s="107"/>
    </row>
    <row r="33" spans="1:14" s="10" customFormat="1" ht="12" x14ac:dyDescent="0.25">
      <c r="A33" s="12" t="s">
        <v>131</v>
      </c>
      <c r="B33" s="11"/>
      <c r="C33" s="21"/>
      <c r="D33" s="11"/>
      <c r="E33" s="11"/>
      <c r="F33" s="11"/>
      <c r="H33" s="22" t="s">
        <v>25</v>
      </c>
      <c r="I33" s="25">
        <v>4</v>
      </c>
      <c r="J33" s="11"/>
      <c r="K33" s="11"/>
      <c r="L33" s="11"/>
      <c r="M33" s="22" t="s">
        <v>23</v>
      </c>
      <c r="N33" s="23">
        <f>COUNTIF(E$22:E140,"ЗМС")</f>
        <v>0</v>
      </c>
    </row>
    <row r="34" spans="1:14" s="10" customFormat="1" ht="12" x14ac:dyDescent="0.25">
      <c r="A34" s="12" t="s">
        <v>132</v>
      </c>
      <c r="B34" s="11"/>
      <c r="C34" s="24"/>
      <c r="D34" s="11"/>
      <c r="E34" s="11"/>
      <c r="F34" s="11"/>
      <c r="H34" s="22" t="s">
        <v>18</v>
      </c>
      <c r="I34" s="11">
        <v>7</v>
      </c>
      <c r="J34" s="25"/>
      <c r="K34" s="25"/>
      <c r="L34" s="25"/>
      <c r="M34" s="22" t="s">
        <v>16</v>
      </c>
      <c r="N34" s="23">
        <f>COUNTIF(F$24:F30,"МСМК")</f>
        <v>0</v>
      </c>
    </row>
    <row r="35" spans="1:14" s="10" customFormat="1" ht="12" x14ac:dyDescent="0.25">
      <c r="A35" s="12" t="s">
        <v>37</v>
      </c>
      <c r="B35" s="11"/>
      <c r="C35" s="11"/>
      <c r="D35" s="11"/>
      <c r="E35" s="11"/>
      <c r="F35" s="11"/>
      <c r="H35" s="22" t="s">
        <v>19</v>
      </c>
      <c r="I35" s="25">
        <v>7</v>
      </c>
      <c r="J35" s="25"/>
      <c r="K35" s="25"/>
      <c r="L35" s="25"/>
      <c r="M35" s="22" t="s">
        <v>17</v>
      </c>
      <c r="N35" s="23">
        <f>COUNTIF(F$24:F30,"МС")</f>
        <v>4</v>
      </c>
    </row>
    <row r="36" spans="1:14" s="10" customFormat="1" ht="12" x14ac:dyDescent="0.25">
      <c r="A36" s="12" t="s">
        <v>133</v>
      </c>
      <c r="B36" s="11"/>
      <c r="C36" s="11"/>
      <c r="D36" s="11"/>
      <c r="E36" s="11"/>
      <c r="F36" s="11"/>
      <c r="H36" s="22" t="s">
        <v>20</v>
      </c>
      <c r="I36" s="25">
        <v>7</v>
      </c>
      <c r="J36" s="25"/>
      <c r="K36" s="25"/>
      <c r="L36" s="25"/>
      <c r="M36" s="22" t="s">
        <v>24</v>
      </c>
      <c r="N36" s="23">
        <f>COUNTIF(F$24:F30,"КМС")</f>
        <v>3</v>
      </c>
    </row>
    <row r="37" spans="1:14" s="10" customFormat="1" ht="12" x14ac:dyDescent="0.25">
      <c r="A37" s="17"/>
      <c r="B37" s="11"/>
      <c r="C37" s="11"/>
      <c r="D37" s="11"/>
      <c r="H37" s="22" t="s">
        <v>21</v>
      </c>
      <c r="I37" s="25">
        <f>COUNTIF(A11:A94,"НФ")</f>
        <v>0</v>
      </c>
      <c r="J37" s="25"/>
      <c r="K37" s="25"/>
      <c r="L37" s="25"/>
      <c r="M37" s="22" t="s">
        <v>26</v>
      </c>
      <c r="N37" s="23">
        <f>COUNTIF(F$24:F30,"1 сп.р.")</f>
        <v>0</v>
      </c>
    </row>
    <row r="38" spans="1:14" s="10" customFormat="1" ht="12" x14ac:dyDescent="0.25">
      <c r="C38" s="11"/>
      <c r="D38" s="11"/>
      <c r="H38" s="22" t="s">
        <v>28</v>
      </c>
      <c r="I38" s="25">
        <f>COUNTIF(A11:A94,"ДСКВ")</f>
        <v>0</v>
      </c>
      <c r="J38" s="25"/>
      <c r="K38" s="25"/>
      <c r="L38" s="25"/>
      <c r="M38" s="22" t="s">
        <v>34</v>
      </c>
      <c r="N38" s="23">
        <f>COUNTIF(F$24:F30,"2 СР")</f>
        <v>0</v>
      </c>
    </row>
    <row r="39" spans="1:14" s="10" customFormat="1" ht="12" x14ac:dyDescent="0.25">
      <c r="A39" s="11"/>
      <c r="B39" s="11"/>
      <c r="C39" s="11"/>
      <c r="D39" s="11"/>
      <c r="E39" s="11"/>
      <c r="F39" s="11"/>
      <c r="H39" s="22" t="s">
        <v>22</v>
      </c>
      <c r="I39" s="25">
        <f>COUNTIF(A11:A94,"НС")</f>
        <v>0</v>
      </c>
      <c r="J39" s="25"/>
      <c r="K39" s="25"/>
      <c r="L39" s="25"/>
      <c r="M39" s="22" t="s">
        <v>33</v>
      </c>
      <c r="N39" s="23">
        <f>COUNTIF(F$24:F30,"3 СР")</f>
        <v>0</v>
      </c>
    </row>
    <row r="40" spans="1:14" s="10" customFormat="1" ht="12" x14ac:dyDescent="0.25">
      <c r="A40" s="96"/>
      <c r="B40" s="96"/>
      <c r="C40" s="96"/>
      <c r="D40" s="96"/>
      <c r="E40" s="96"/>
      <c r="F40" s="96"/>
      <c r="H40" s="22"/>
      <c r="I40" s="25"/>
      <c r="J40" s="25"/>
      <c r="K40" s="25"/>
      <c r="L40" s="25"/>
      <c r="M40" s="22"/>
      <c r="N40" s="23"/>
    </row>
    <row r="41" spans="1:14" x14ac:dyDescent="0.25">
      <c r="A41" s="107"/>
      <c r="B41" s="107"/>
      <c r="C41" s="107"/>
      <c r="D41" s="107"/>
      <c r="E41" s="107" t="str">
        <f>A18</f>
        <v>ГЛАВНЫЙ СУДЬЯ:</v>
      </c>
      <c r="F41" s="107"/>
      <c r="G41" s="107"/>
      <c r="H41" s="107" t="str">
        <f>A19</f>
        <v>ГЛАВНЫЙ СЕКРЕТАРЬ:</v>
      </c>
      <c r="I41" s="107"/>
      <c r="J41" s="107"/>
      <c r="K41" s="107"/>
      <c r="L41" s="107"/>
      <c r="M41" s="107"/>
      <c r="N41" s="107"/>
    </row>
    <row r="42" spans="1:14" x14ac:dyDescent="0.2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</row>
    <row r="43" spans="1:14" x14ac:dyDescent="0.25">
      <c r="A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5">
      <c r="A44" s="3"/>
      <c r="D44" s="3"/>
      <c r="E44" s="3"/>
      <c r="F44" s="3"/>
      <c r="G44" s="3"/>
      <c r="H44" s="26"/>
      <c r="I44" s="3"/>
      <c r="J44" s="3"/>
      <c r="K44" s="3"/>
      <c r="L44" s="3"/>
      <c r="M44" s="3"/>
      <c r="N44" s="3"/>
    </row>
    <row r="45" spans="1:14" x14ac:dyDescent="0.25">
      <c r="A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5">
      <c r="A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s="10" customFormat="1" ht="12" x14ac:dyDescent="0.25">
      <c r="A47" s="115">
        <f>H17</f>
        <v>0</v>
      </c>
      <c r="B47" s="115"/>
      <c r="C47" s="115"/>
      <c r="D47" s="115"/>
      <c r="E47" s="115" t="str">
        <f>H18</f>
        <v>АНДРИЯНОВ А.С. (ВК, г. МОСКВА)</v>
      </c>
      <c r="F47" s="115"/>
      <c r="G47" s="115"/>
      <c r="H47" s="115" t="str">
        <f>H19</f>
        <v>ДЫШАКОВ А.С. (ВК, г. МОСКВА)</v>
      </c>
      <c r="I47" s="115"/>
      <c r="J47" s="115"/>
      <c r="K47" s="115"/>
      <c r="L47" s="115"/>
      <c r="M47" s="115"/>
      <c r="N47" s="115"/>
    </row>
  </sheetData>
  <sortState xmlns:xlrd2="http://schemas.microsoft.com/office/spreadsheetml/2017/richdata2" ref="C24:M30">
    <sortCondition descending="1" ref="M24:M30"/>
  </sortState>
  <mergeCells count="41">
    <mergeCell ref="A47:D47"/>
    <mergeCell ref="E47:G47"/>
    <mergeCell ref="H47:L47"/>
    <mergeCell ref="M47:N47"/>
    <mergeCell ref="M22:M23"/>
    <mergeCell ref="A22:A23"/>
    <mergeCell ref="B22:B23"/>
    <mergeCell ref="A42:E42"/>
    <mergeCell ref="F42:N42"/>
    <mergeCell ref="F22:F23"/>
    <mergeCell ref="G22:G23"/>
    <mergeCell ref="H22:H23"/>
    <mergeCell ref="I22:J23"/>
    <mergeCell ref="K22:L22"/>
    <mergeCell ref="A32:D32"/>
    <mergeCell ref="H32:N32"/>
    <mergeCell ref="I17:N17"/>
    <mergeCell ref="N22:N23"/>
    <mergeCell ref="A13:N13"/>
    <mergeCell ref="A16:H16"/>
    <mergeCell ref="I16:N16"/>
    <mergeCell ref="A14:D14"/>
    <mergeCell ref="A15:D15"/>
    <mergeCell ref="A41:D41"/>
    <mergeCell ref="E41:G41"/>
    <mergeCell ref="H41:L41"/>
    <mergeCell ref="M41:N41"/>
    <mergeCell ref="C22:C23"/>
    <mergeCell ref="D22:D23"/>
    <mergeCell ref="E22:E23"/>
    <mergeCell ref="A6:N6"/>
    <mergeCell ref="A1:O1"/>
    <mergeCell ref="A2:O2"/>
    <mergeCell ref="A3:O3"/>
    <mergeCell ref="A4:O4"/>
    <mergeCell ref="A12:N12"/>
    <mergeCell ref="A8:N8"/>
    <mergeCell ref="A9:N9"/>
    <mergeCell ref="A7:N7"/>
    <mergeCell ref="A10:N10"/>
    <mergeCell ref="A11:N11"/>
  </mergeCells>
  <phoneticPr fontId="22" type="noConversion"/>
  <conditionalFormatting sqref="A41:XFD41">
    <cfRule type="cellIs" dxfId="5" priority="1" operator="equal">
      <formula>0</formula>
    </cfRule>
    <cfRule type="cellIs" dxfId="4" priority="2" operator="equal">
      <formula>0</formula>
    </cfRule>
  </conditionalFormatting>
  <conditionalFormatting sqref="A41:XFD47">
    <cfRule type="cellIs" dxfId="3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9" orientation="portrait" copies="3" r:id="rId1"/>
  <headerFooter alignWithMargins="0">
    <oddHeader>&amp;L&amp;"Calibri,полужирный курсив"&amp;UРЕЗУЛЬТАТЫ НА САЙТЕ WWW.FVSR results&amp;R&amp;"Calibri,полужирный курсив"&amp;UФЕДЕРАЦИЯ ВЕЛОСИПЕДНОГО СПОРТА РОССИИ - WWW.FVSR.RU</oddHeader>
    <oddFooter>Страница 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4157-6A55-C64F-B0BD-23B7F0DD7F6D}">
  <sheetPr>
    <tabColor theme="3" tint="-0.249977111117893"/>
    <pageSetUpPr fitToPage="1"/>
  </sheetPr>
  <dimension ref="A1:Q111"/>
  <sheetViews>
    <sheetView view="pageBreakPreview" zoomScale="50" zoomScaleNormal="50" zoomScaleSheetLayoutView="50" workbookViewId="0">
      <selection activeCell="A10" sqref="A10:N10"/>
    </sheetView>
  </sheetViews>
  <sheetFormatPr defaultColWidth="9.109375" defaultRowHeight="13.8" x14ac:dyDescent="0.25"/>
  <cols>
    <col min="1" max="1" width="6.6640625" style="1" customWidth="1"/>
    <col min="2" max="2" width="7.6640625" style="3" hidden="1" customWidth="1"/>
    <col min="3" max="3" width="16" style="3" customWidth="1"/>
    <col min="4" max="4" width="24.109375" style="1" customWidth="1"/>
    <col min="5" max="5" width="12.21875" style="1" customWidth="1"/>
    <col min="6" max="6" width="8.6640625" style="1" customWidth="1"/>
    <col min="7" max="7" width="23.88671875" style="1" customWidth="1"/>
    <col min="8" max="8" width="27" style="1" customWidth="1"/>
    <col min="9" max="9" width="7.44140625" style="1" customWidth="1"/>
    <col min="10" max="10" width="7.6640625" style="1" customWidth="1"/>
    <col min="11" max="11" width="8.21875" style="1" customWidth="1"/>
    <col min="12" max="12" width="7.77734375" style="1" customWidth="1"/>
    <col min="13" max="13" width="9.88671875" style="1" customWidth="1"/>
    <col min="14" max="14" width="11.21875" style="1" customWidth="1"/>
    <col min="15" max="16384" width="9.109375" style="1"/>
  </cols>
  <sheetData>
    <row r="1" spans="1:17" s="14" customFormat="1" ht="22.5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7" s="14" customFormat="1" ht="22.5" customHeight="1" x14ac:dyDescent="0.25">
      <c r="A2" s="111" t="s">
        <v>164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7" s="14" customFormat="1" ht="22.5" customHeight="1" x14ac:dyDescent="0.2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7" s="14" customFormat="1" ht="22.5" customHeight="1" x14ac:dyDescent="0.25">
      <c r="A4" s="112" t="s">
        <v>165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7" s="14" customFormat="1" ht="22.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7" s="14" customFormat="1" ht="6.75" customHeight="1" x14ac:dyDescent="0.3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Q6" s="15"/>
    </row>
    <row r="7" spans="1:17" s="16" customFormat="1" ht="25.8" x14ac:dyDescent="0.25">
      <c r="A7" s="113" t="s">
        <v>138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7" s="14" customFormat="1" ht="18" customHeight="1" x14ac:dyDescent="0.25">
      <c r="A8" s="109" t="s">
        <v>12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7" s="14" customFormat="1" ht="18" customHeight="1" x14ac:dyDescent="0.25">
      <c r="A9" s="113" t="s">
        <v>168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7" s="14" customFormat="1" ht="18" customHeight="1" x14ac:dyDescent="0.25">
      <c r="A10" s="109" t="s">
        <v>149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7" s="14" customFormat="1" ht="18" customHeight="1" x14ac:dyDescent="0.25">
      <c r="A11" s="109" t="s">
        <v>175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</row>
    <row r="12" spans="1:17" s="14" customFormat="1" ht="19.5" customHeight="1" x14ac:dyDescent="0.25">
      <c r="A12" s="109" t="s">
        <v>55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</row>
    <row r="13" spans="1:17" s="14" customFormat="1" ht="7.5" customHeight="1" x14ac:dyDescent="0.2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</row>
    <row r="14" spans="1:17" x14ac:dyDescent="0.25">
      <c r="A14" s="106" t="s">
        <v>166</v>
      </c>
      <c r="B14" s="106"/>
      <c r="C14" s="106"/>
      <c r="D14" s="106"/>
      <c r="H14" s="9"/>
      <c r="N14" s="18" t="s">
        <v>44</v>
      </c>
    </row>
    <row r="15" spans="1:17" x14ac:dyDescent="0.25">
      <c r="A15" s="106" t="s">
        <v>167</v>
      </c>
      <c r="B15" s="106"/>
      <c r="C15" s="106"/>
      <c r="D15" s="106"/>
      <c r="H15" s="19"/>
      <c r="N15" s="18" t="s">
        <v>169</v>
      </c>
    </row>
    <row r="16" spans="1:17" x14ac:dyDescent="0.25">
      <c r="A16" s="107" t="s">
        <v>7</v>
      </c>
      <c r="B16" s="107"/>
      <c r="C16" s="107"/>
      <c r="D16" s="107"/>
      <c r="E16" s="107"/>
      <c r="F16" s="107"/>
      <c r="G16" s="107"/>
      <c r="H16" s="114"/>
      <c r="I16" s="107" t="s">
        <v>1</v>
      </c>
      <c r="J16" s="107"/>
      <c r="K16" s="107"/>
      <c r="L16" s="107"/>
      <c r="M16" s="107"/>
      <c r="N16" s="107"/>
    </row>
    <row r="17" spans="1:14" x14ac:dyDescent="0.25">
      <c r="A17" s="1" t="s">
        <v>13</v>
      </c>
      <c r="G17" s="18" t="s">
        <v>31</v>
      </c>
      <c r="H17" s="20"/>
      <c r="I17" s="106" t="s">
        <v>171</v>
      </c>
      <c r="J17" s="106"/>
      <c r="K17" s="106"/>
      <c r="L17" s="106"/>
      <c r="M17" s="106"/>
      <c r="N17" s="106"/>
    </row>
    <row r="18" spans="1:14" x14ac:dyDescent="0.25">
      <c r="A18" s="1" t="s">
        <v>14</v>
      </c>
      <c r="D18" s="18"/>
      <c r="H18" s="20" t="s">
        <v>52</v>
      </c>
      <c r="I18" s="1" t="s">
        <v>38</v>
      </c>
    </row>
    <row r="19" spans="1:14" ht="13.2" customHeight="1" x14ac:dyDescent="0.25">
      <c r="A19" s="8" t="s">
        <v>15</v>
      </c>
      <c r="D19" s="18"/>
      <c r="H19" s="20" t="s">
        <v>141</v>
      </c>
      <c r="I19" s="1" t="s">
        <v>48</v>
      </c>
      <c r="N19" s="1">
        <v>1</v>
      </c>
    </row>
    <row r="20" spans="1:14" ht="13.2" customHeight="1" x14ac:dyDescent="0.25">
      <c r="A20" s="8"/>
      <c r="B20" s="97"/>
      <c r="C20" s="97"/>
      <c r="D20" s="18"/>
      <c r="H20" s="99"/>
    </row>
    <row r="21" spans="1:14" ht="13.2" customHeight="1" x14ac:dyDescent="0.25">
      <c r="A21" s="8"/>
      <c r="B21" s="101"/>
      <c r="C21" s="101"/>
      <c r="D21" s="18"/>
      <c r="H21" s="99"/>
    </row>
    <row r="22" spans="1:14" s="4" customFormat="1" ht="16.5" customHeight="1" x14ac:dyDescent="0.25">
      <c r="A22" s="108" t="s">
        <v>5</v>
      </c>
      <c r="B22" s="103" t="s">
        <v>9</v>
      </c>
      <c r="C22" s="103" t="s">
        <v>29</v>
      </c>
      <c r="D22" s="103" t="s">
        <v>2</v>
      </c>
      <c r="E22" s="103" t="s">
        <v>27</v>
      </c>
      <c r="F22" s="103" t="s">
        <v>6</v>
      </c>
      <c r="G22" s="103" t="s">
        <v>10</v>
      </c>
      <c r="H22" s="103" t="s">
        <v>35</v>
      </c>
      <c r="I22" s="104" t="s">
        <v>49</v>
      </c>
      <c r="J22" s="104"/>
      <c r="K22" s="105" t="s">
        <v>50</v>
      </c>
      <c r="L22" s="105"/>
      <c r="M22" s="104" t="s">
        <v>51</v>
      </c>
      <c r="N22" s="102" t="s">
        <v>30</v>
      </c>
    </row>
    <row r="23" spans="1:14" s="4" customFormat="1" ht="25.8" customHeight="1" x14ac:dyDescent="0.25">
      <c r="A23" s="108"/>
      <c r="B23" s="103"/>
      <c r="C23" s="103"/>
      <c r="D23" s="103"/>
      <c r="E23" s="103"/>
      <c r="F23" s="103"/>
      <c r="G23" s="103"/>
      <c r="H23" s="103"/>
      <c r="I23" s="104"/>
      <c r="J23" s="104"/>
      <c r="K23" s="5" t="s">
        <v>46</v>
      </c>
      <c r="L23" s="5" t="s">
        <v>47</v>
      </c>
      <c r="M23" s="104"/>
      <c r="N23" s="102"/>
    </row>
    <row r="24" spans="1:14" ht="27" customHeight="1" x14ac:dyDescent="0.25">
      <c r="A24" s="66">
        <v>1</v>
      </c>
      <c r="B24" s="94"/>
      <c r="C24" s="66" t="s">
        <v>156</v>
      </c>
      <c r="D24" s="67" t="s">
        <v>157</v>
      </c>
      <c r="E24" s="68" t="s">
        <v>158</v>
      </c>
      <c r="F24" s="66" t="s">
        <v>17</v>
      </c>
      <c r="G24" s="69" t="s">
        <v>39</v>
      </c>
      <c r="H24" s="70" t="s">
        <v>117</v>
      </c>
      <c r="I24" s="71"/>
      <c r="J24" s="65"/>
      <c r="K24" s="95">
        <v>95</v>
      </c>
      <c r="L24" s="95">
        <v>95</v>
      </c>
      <c r="M24" s="71">
        <f t="shared" ref="M24:M44" si="0">MAX(K24:L24)</f>
        <v>95</v>
      </c>
      <c r="N24" s="64"/>
    </row>
    <row r="25" spans="1:14" ht="27" customHeight="1" x14ac:dyDescent="0.25">
      <c r="A25" s="66">
        <v>2</v>
      </c>
      <c r="B25" s="94"/>
      <c r="C25" s="66" t="s">
        <v>76</v>
      </c>
      <c r="D25" s="67" t="s">
        <v>77</v>
      </c>
      <c r="E25" s="68">
        <v>36281</v>
      </c>
      <c r="F25" s="66" t="s">
        <v>17</v>
      </c>
      <c r="G25" s="69" t="s">
        <v>36</v>
      </c>
      <c r="H25" s="70" t="s">
        <v>173</v>
      </c>
      <c r="I25" s="71"/>
      <c r="J25" s="65"/>
      <c r="K25" s="71">
        <v>93</v>
      </c>
      <c r="L25" s="71">
        <v>93</v>
      </c>
      <c r="M25" s="71">
        <f t="shared" si="0"/>
        <v>93</v>
      </c>
      <c r="N25" s="64"/>
    </row>
    <row r="26" spans="1:14" ht="27" customHeight="1" x14ac:dyDescent="0.25">
      <c r="A26" s="66">
        <v>3</v>
      </c>
      <c r="B26" s="94"/>
      <c r="C26" s="66" t="s">
        <v>150</v>
      </c>
      <c r="D26" s="67" t="s">
        <v>151</v>
      </c>
      <c r="E26" s="68" t="s">
        <v>152</v>
      </c>
      <c r="F26" s="66" t="s">
        <v>17</v>
      </c>
      <c r="G26" s="69" t="s">
        <v>135</v>
      </c>
      <c r="H26" s="70" t="s">
        <v>61</v>
      </c>
      <c r="I26" s="71"/>
      <c r="J26" s="65"/>
      <c r="K26" s="71">
        <v>92</v>
      </c>
      <c r="L26" s="71">
        <v>92</v>
      </c>
      <c r="M26" s="71">
        <f t="shared" si="0"/>
        <v>92</v>
      </c>
      <c r="N26" s="64"/>
    </row>
    <row r="27" spans="1:14" ht="27" customHeight="1" x14ac:dyDescent="0.25">
      <c r="A27" s="66">
        <v>4</v>
      </c>
      <c r="B27" s="94"/>
      <c r="C27" s="66" t="s">
        <v>123</v>
      </c>
      <c r="D27" s="67" t="s">
        <v>124</v>
      </c>
      <c r="E27" s="68" t="s">
        <v>125</v>
      </c>
      <c r="F27" s="66" t="s">
        <v>16</v>
      </c>
      <c r="G27" s="69" t="s">
        <v>40</v>
      </c>
      <c r="H27" s="70" t="s">
        <v>122</v>
      </c>
      <c r="I27" s="71"/>
      <c r="J27" s="65"/>
      <c r="K27" s="71">
        <v>91</v>
      </c>
      <c r="L27" s="71">
        <v>91</v>
      </c>
      <c r="M27" s="71">
        <f t="shared" si="0"/>
        <v>91</v>
      </c>
      <c r="N27" s="64"/>
    </row>
    <row r="28" spans="1:14" ht="27" customHeight="1" x14ac:dyDescent="0.25">
      <c r="A28" s="66">
        <v>5</v>
      </c>
      <c r="B28" s="94"/>
      <c r="C28" s="66" t="s">
        <v>84</v>
      </c>
      <c r="D28" s="67" t="s">
        <v>85</v>
      </c>
      <c r="E28" s="68" t="s">
        <v>86</v>
      </c>
      <c r="F28" s="66" t="s">
        <v>24</v>
      </c>
      <c r="G28" s="69" t="s">
        <v>42</v>
      </c>
      <c r="H28" s="70" t="s">
        <v>148</v>
      </c>
      <c r="I28" s="71"/>
      <c r="J28" s="65"/>
      <c r="K28" s="95">
        <v>90</v>
      </c>
      <c r="L28" s="95">
        <v>90</v>
      </c>
      <c r="M28" s="71">
        <f t="shared" si="0"/>
        <v>90</v>
      </c>
      <c r="N28" s="64"/>
    </row>
    <row r="29" spans="1:14" ht="27" customHeight="1" x14ac:dyDescent="0.25">
      <c r="A29" s="66">
        <v>6</v>
      </c>
      <c r="B29" s="94"/>
      <c r="C29" s="66" t="s">
        <v>126</v>
      </c>
      <c r="D29" s="67" t="s">
        <v>137</v>
      </c>
      <c r="E29" s="68" t="s">
        <v>127</v>
      </c>
      <c r="F29" s="66" t="s">
        <v>24</v>
      </c>
      <c r="G29" s="69" t="s">
        <v>40</v>
      </c>
      <c r="H29" s="70" t="s">
        <v>122</v>
      </c>
      <c r="I29" s="71"/>
      <c r="J29" s="65"/>
      <c r="K29" s="71">
        <v>88</v>
      </c>
      <c r="L29" s="71">
        <v>88</v>
      </c>
      <c r="M29" s="71">
        <f t="shared" si="0"/>
        <v>88</v>
      </c>
      <c r="N29" s="64"/>
    </row>
    <row r="30" spans="1:14" ht="27" customHeight="1" x14ac:dyDescent="0.25">
      <c r="A30" s="66">
        <v>7</v>
      </c>
      <c r="B30" s="94"/>
      <c r="C30" s="66" t="s">
        <v>153</v>
      </c>
      <c r="D30" s="67" t="s">
        <v>154</v>
      </c>
      <c r="E30" s="68" t="s">
        <v>155</v>
      </c>
      <c r="F30" s="66" t="s">
        <v>24</v>
      </c>
      <c r="G30" s="69" t="s">
        <v>56</v>
      </c>
      <c r="H30" s="70" t="s">
        <v>57</v>
      </c>
      <c r="I30" s="71"/>
      <c r="J30" s="65"/>
      <c r="K30" s="95">
        <v>86</v>
      </c>
      <c r="L30" s="95">
        <v>86</v>
      </c>
      <c r="M30" s="71">
        <f t="shared" si="0"/>
        <v>86</v>
      </c>
      <c r="N30" s="64"/>
    </row>
    <row r="31" spans="1:14" ht="27" customHeight="1" x14ac:dyDescent="0.25">
      <c r="A31" s="66">
        <v>8</v>
      </c>
      <c r="B31" s="94"/>
      <c r="C31" s="66" t="s">
        <v>114</v>
      </c>
      <c r="D31" s="67" t="s">
        <v>136</v>
      </c>
      <c r="E31" s="68" t="s">
        <v>113</v>
      </c>
      <c r="F31" s="66" t="s">
        <v>24</v>
      </c>
      <c r="G31" s="66" t="s">
        <v>32</v>
      </c>
      <c r="H31" s="70" t="s">
        <v>112</v>
      </c>
      <c r="I31" s="71"/>
      <c r="J31" s="65"/>
      <c r="K31" s="95">
        <v>84</v>
      </c>
      <c r="L31" s="95">
        <v>84</v>
      </c>
      <c r="M31" s="71">
        <f t="shared" si="0"/>
        <v>84</v>
      </c>
      <c r="N31" s="64"/>
    </row>
    <row r="32" spans="1:14" ht="27" customHeight="1" x14ac:dyDescent="0.25">
      <c r="A32" s="66">
        <v>9</v>
      </c>
      <c r="B32" s="94"/>
      <c r="C32" s="66" t="s">
        <v>65</v>
      </c>
      <c r="D32" s="67" t="s">
        <v>66</v>
      </c>
      <c r="E32" s="68" t="s">
        <v>67</v>
      </c>
      <c r="F32" s="66" t="s">
        <v>24</v>
      </c>
      <c r="G32" s="69" t="s">
        <v>36</v>
      </c>
      <c r="H32" s="70" t="s">
        <v>68</v>
      </c>
      <c r="I32" s="71"/>
      <c r="J32" s="65"/>
      <c r="K32" s="95">
        <v>82</v>
      </c>
      <c r="L32" s="95">
        <v>82</v>
      </c>
      <c r="M32" s="71">
        <f t="shared" si="0"/>
        <v>82</v>
      </c>
      <c r="N32" s="64"/>
    </row>
    <row r="33" spans="1:14" ht="27" customHeight="1" x14ac:dyDescent="0.25">
      <c r="A33" s="66">
        <v>10</v>
      </c>
      <c r="B33" s="94"/>
      <c r="C33" s="66" t="s">
        <v>96</v>
      </c>
      <c r="D33" s="67" t="s">
        <v>87</v>
      </c>
      <c r="E33" s="68" t="s">
        <v>88</v>
      </c>
      <c r="F33" s="66" t="s">
        <v>139</v>
      </c>
      <c r="G33" s="69" t="s">
        <v>41</v>
      </c>
      <c r="H33" s="70" t="s">
        <v>89</v>
      </c>
      <c r="I33" s="71"/>
      <c r="J33" s="65"/>
      <c r="K33" s="95">
        <v>80</v>
      </c>
      <c r="L33" s="95">
        <v>80</v>
      </c>
      <c r="M33" s="71">
        <f t="shared" si="0"/>
        <v>80</v>
      </c>
      <c r="N33" s="64"/>
    </row>
    <row r="34" spans="1:14" ht="27" customHeight="1" x14ac:dyDescent="0.25">
      <c r="A34" s="66">
        <v>11</v>
      </c>
      <c r="B34" s="94"/>
      <c r="C34" s="66" t="s">
        <v>118</v>
      </c>
      <c r="D34" s="67" t="s">
        <v>115</v>
      </c>
      <c r="E34" s="68" t="s">
        <v>116</v>
      </c>
      <c r="F34" s="66" t="s">
        <v>17</v>
      </c>
      <c r="G34" s="69" t="s">
        <v>39</v>
      </c>
      <c r="H34" s="70" t="s">
        <v>117</v>
      </c>
      <c r="I34" s="71"/>
      <c r="J34" s="65"/>
      <c r="K34" s="71">
        <v>78</v>
      </c>
      <c r="L34" s="71">
        <v>78</v>
      </c>
      <c r="M34" s="71">
        <f t="shared" si="0"/>
        <v>78</v>
      </c>
      <c r="N34" s="64"/>
    </row>
    <row r="35" spans="1:14" ht="27" customHeight="1" x14ac:dyDescent="0.25">
      <c r="A35" s="66">
        <v>12</v>
      </c>
      <c r="B35" s="94"/>
      <c r="C35" s="66" t="s">
        <v>59</v>
      </c>
      <c r="D35" s="67" t="s">
        <v>58</v>
      </c>
      <c r="E35" s="68" t="s">
        <v>60</v>
      </c>
      <c r="F35" s="66" t="s">
        <v>24</v>
      </c>
      <c r="G35" s="69" t="s">
        <v>56</v>
      </c>
      <c r="H35" s="70" t="s">
        <v>57</v>
      </c>
      <c r="I35" s="71"/>
      <c r="J35" s="65"/>
      <c r="K35" s="95">
        <v>76</v>
      </c>
      <c r="L35" s="95">
        <v>76</v>
      </c>
      <c r="M35" s="71">
        <f t="shared" si="0"/>
        <v>76</v>
      </c>
      <c r="N35" s="64"/>
    </row>
    <row r="36" spans="1:14" ht="27" customHeight="1" x14ac:dyDescent="0.25">
      <c r="A36" s="66">
        <v>13</v>
      </c>
      <c r="B36" s="94"/>
      <c r="C36" s="66" t="s">
        <v>119</v>
      </c>
      <c r="D36" s="67" t="s">
        <v>120</v>
      </c>
      <c r="E36" s="68" t="s">
        <v>121</v>
      </c>
      <c r="F36" s="66" t="s">
        <v>24</v>
      </c>
      <c r="G36" s="69" t="s">
        <v>40</v>
      </c>
      <c r="H36" s="70" t="s">
        <v>122</v>
      </c>
      <c r="I36" s="71"/>
      <c r="J36" s="65"/>
      <c r="K36" s="95">
        <v>74</v>
      </c>
      <c r="L36" s="95">
        <v>74</v>
      </c>
      <c r="M36" s="71">
        <f t="shared" si="0"/>
        <v>74</v>
      </c>
      <c r="N36" s="64"/>
    </row>
    <row r="37" spans="1:14" ht="27" customHeight="1" x14ac:dyDescent="0.25">
      <c r="A37" s="66">
        <v>14</v>
      </c>
      <c r="B37" s="94"/>
      <c r="C37" s="66" t="s">
        <v>159</v>
      </c>
      <c r="D37" s="67" t="s">
        <v>160</v>
      </c>
      <c r="E37" s="68" t="s">
        <v>161</v>
      </c>
      <c r="F37" s="66" t="s">
        <v>24</v>
      </c>
      <c r="G37" s="66" t="s">
        <v>162</v>
      </c>
      <c r="H37" s="70" t="s">
        <v>57</v>
      </c>
      <c r="I37" s="71"/>
      <c r="J37" s="65"/>
      <c r="K37" s="95">
        <v>72</v>
      </c>
      <c r="L37" s="95">
        <v>72</v>
      </c>
      <c r="M37" s="71">
        <f t="shared" si="0"/>
        <v>72</v>
      </c>
      <c r="N37" s="64"/>
    </row>
    <row r="38" spans="1:14" ht="27" customHeight="1" x14ac:dyDescent="0.25">
      <c r="A38" s="66">
        <v>15</v>
      </c>
      <c r="B38" s="94"/>
      <c r="C38" s="66" t="s">
        <v>83</v>
      </c>
      <c r="D38" s="67" t="s">
        <v>81</v>
      </c>
      <c r="E38" s="68" t="s">
        <v>82</v>
      </c>
      <c r="F38" s="66" t="s">
        <v>24</v>
      </c>
      <c r="G38" s="69" t="s">
        <v>42</v>
      </c>
      <c r="H38" s="70" t="s">
        <v>148</v>
      </c>
      <c r="I38" s="71"/>
      <c r="J38" s="65"/>
      <c r="K38" s="95">
        <v>70</v>
      </c>
      <c r="L38" s="95">
        <v>70</v>
      </c>
      <c r="M38" s="71">
        <f t="shared" si="0"/>
        <v>70</v>
      </c>
      <c r="N38" s="64"/>
    </row>
    <row r="39" spans="1:14" ht="27" customHeight="1" x14ac:dyDescent="0.25">
      <c r="A39" s="66">
        <v>16</v>
      </c>
      <c r="B39" s="94"/>
      <c r="C39" s="66" t="s">
        <v>69</v>
      </c>
      <c r="D39" s="67" t="s">
        <v>70</v>
      </c>
      <c r="E39" s="68" t="s">
        <v>71</v>
      </c>
      <c r="F39" s="66" t="s">
        <v>24</v>
      </c>
      <c r="G39" s="69" t="s">
        <v>36</v>
      </c>
      <c r="H39" s="70" t="s">
        <v>174</v>
      </c>
      <c r="I39" s="71"/>
      <c r="J39" s="65"/>
      <c r="K39" s="95">
        <v>69</v>
      </c>
      <c r="L39" s="95">
        <v>69</v>
      </c>
      <c r="M39" s="71">
        <f t="shared" si="0"/>
        <v>69</v>
      </c>
      <c r="N39" s="64"/>
    </row>
    <row r="40" spans="1:14" ht="27" customHeight="1" x14ac:dyDescent="0.25">
      <c r="A40" s="66">
        <v>17</v>
      </c>
      <c r="B40" s="94"/>
      <c r="C40" s="66" t="s">
        <v>78</v>
      </c>
      <c r="D40" s="67" t="s">
        <v>79</v>
      </c>
      <c r="E40" s="68" t="s">
        <v>80</v>
      </c>
      <c r="F40" s="66" t="s">
        <v>24</v>
      </c>
      <c r="G40" s="69" t="s">
        <v>36</v>
      </c>
      <c r="H40" s="70" t="s">
        <v>68</v>
      </c>
      <c r="I40" s="71"/>
      <c r="J40" s="65"/>
      <c r="K40" s="95">
        <v>68</v>
      </c>
      <c r="L40" s="95">
        <v>68</v>
      </c>
      <c r="M40" s="71">
        <f t="shared" si="0"/>
        <v>68</v>
      </c>
      <c r="N40" s="64"/>
    </row>
    <row r="41" spans="1:14" ht="27" customHeight="1" x14ac:dyDescent="0.25">
      <c r="A41" s="66">
        <v>18</v>
      </c>
      <c r="B41" s="94"/>
      <c r="C41" s="66" t="s">
        <v>103</v>
      </c>
      <c r="D41" s="67" t="s">
        <v>102</v>
      </c>
      <c r="E41" s="68" t="s">
        <v>130</v>
      </c>
      <c r="F41" s="66" t="s">
        <v>139</v>
      </c>
      <c r="G41" s="66" t="s">
        <v>101</v>
      </c>
      <c r="H41" s="70" t="s">
        <v>100</v>
      </c>
      <c r="I41" s="71"/>
      <c r="J41" s="65"/>
      <c r="K41" s="95">
        <v>67</v>
      </c>
      <c r="L41" s="95">
        <v>67</v>
      </c>
      <c r="M41" s="71">
        <f t="shared" si="0"/>
        <v>67</v>
      </c>
      <c r="N41" s="64"/>
    </row>
    <row r="42" spans="1:14" ht="27" customHeight="1" x14ac:dyDescent="0.25">
      <c r="A42" s="66">
        <v>19</v>
      </c>
      <c r="B42" s="94"/>
      <c r="C42" s="66" t="s">
        <v>99</v>
      </c>
      <c r="D42" s="67" t="s">
        <v>94</v>
      </c>
      <c r="E42" s="68" t="s">
        <v>95</v>
      </c>
      <c r="F42" s="66" t="s">
        <v>139</v>
      </c>
      <c r="G42" s="69" t="s">
        <v>41</v>
      </c>
      <c r="H42" s="70" t="s">
        <v>140</v>
      </c>
      <c r="I42" s="71"/>
      <c r="J42" s="65"/>
      <c r="K42" s="95">
        <v>50</v>
      </c>
      <c r="L42" s="95">
        <v>50</v>
      </c>
      <c r="M42" s="71">
        <f t="shared" si="0"/>
        <v>50</v>
      </c>
      <c r="N42" s="64"/>
    </row>
    <row r="43" spans="1:14" ht="27" customHeight="1" x14ac:dyDescent="0.25">
      <c r="A43" s="66">
        <v>20</v>
      </c>
      <c r="B43" s="94"/>
      <c r="C43" s="66" t="s">
        <v>142</v>
      </c>
      <c r="D43" s="67" t="s">
        <v>143</v>
      </c>
      <c r="E43" s="68">
        <v>38405</v>
      </c>
      <c r="F43" s="66" t="s">
        <v>24</v>
      </c>
      <c r="G43" s="69" t="s">
        <v>32</v>
      </c>
      <c r="H43" s="70" t="s">
        <v>112</v>
      </c>
      <c r="I43" s="71"/>
      <c r="J43" s="65"/>
      <c r="K43" s="95">
        <v>20</v>
      </c>
      <c r="L43" s="95">
        <v>20</v>
      </c>
      <c r="M43" s="71">
        <f t="shared" si="0"/>
        <v>20</v>
      </c>
      <c r="N43" s="64"/>
    </row>
    <row r="44" spans="1:14" ht="27" customHeight="1" x14ac:dyDescent="0.25">
      <c r="A44" s="66">
        <v>21</v>
      </c>
      <c r="B44" s="94"/>
      <c r="C44" s="66" t="s">
        <v>64</v>
      </c>
      <c r="D44" s="67" t="s">
        <v>62</v>
      </c>
      <c r="E44" s="68" t="s">
        <v>63</v>
      </c>
      <c r="F44" s="66" t="s">
        <v>24</v>
      </c>
      <c r="G44" s="69" t="s">
        <v>135</v>
      </c>
      <c r="H44" s="70" t="s">
        <v>61</v>
      </c>
      <c r="I44" s="71"/>
      <c r="J44" s="65"/>
      <c r="K44" s="95">
        <v>10</v>
      </c>
      <c r="L44" s="95">
        <v>10</v>
      </c>
      <c r="M44" s="71">
        <f t="shared" si="0"/>
        <v>10</v>
      </c>
      <c r="N44" s="64"/>
    </row>
    <row r="45" spans="1:14" ht="27" customHeight="1" x14ac:dyDescent="0.25">
      <c r="A45" s="66"/>
      <c r="B45" s="94"/>
      <c r="C45" s="66"/>
      <c r="D45" s="67"/>
      <c r="E45" s="68"/>
      <c r="F45" s="66"/>
      <c r="G45" s="69"/>
      <c r="H45" s="70"/>
      <c r="I45" s="71"/>
      <c r="J45" s="65"/>
      <c r="K45" s="95"/>
      <c r="L45" s="95"/>
      <c r="M45" s="71"/>
      <c r="N45" s="64"/>
    </row>
    <row r="46" spans="1:14" x14ac:dyDescent="0.25">
      <c r="A46" s="117" t="s">
        <v>3</v>
      </c>
      <c r="B46" s="118"/>
      <c r="C46" s="118"/>
      <c r="D46" s="118"/>
      <c r="E46" s="72"/>
      <c r="F46" s="72"/>
      <c r="G46" s="72"/>
      <c r="H46" s="118" t="s">
        <v>4</v>
      </c>
      <c r="I46" s="118"/>
      <c r="J46" s="118"/>
      <c r="K46" s="118"/>
      <c r="L46" s="118"/>
      <c r="M46" s="118"/>
      <c r="N46" s="119"/>
    </row>
    <row r="47" spans="1:14" s="10" customFormat="1" ht="12" x14ac:dyDescent="0.25">
      <c r="A47" s="73" t="s">
        <v>131</v>
      </c>
      <c r="B47" s="74"/>
      <c r="C47" s="75"/>
      <c r="D47" s="74"/>
      <c r="E47" s="74"/>
      <c r="F47" s="74"/>
      <c r="G47" s="76"/>
      <c r="H47" s="77" t="s">
        <v>25</v>
      </c>
      <c r="I47" s="78">
        <v>9</v>
      </c>
      <c r="J47" s="74"/>
      <c r="K47" s="74"/>
      <c r="L47" s="74"/>
      <c r="M47" s="77" t="s">
        <v>23</v>
      </c>
      <c r="N47" s="79">
        <f>COUNTIF(E$22:E154,"ЗМС")</f>
        <v>0</v>
      </c>
    </row>
    <row r="48" spans="1:14" s="10" customFormat="1" ht="12" x14ac:dyDescent="0.25">
      <c r="A48" s="73" t="s">
        <v>132</v>
      </c>
      <c r="B48" s="74"/>
      <c r="C48" s="80"/>
      <c r="D48" s="74"/>
      <c r="E48" s="74"/>
      <c r="F48" s="74"/>
      <c r="G48" s="76"/>
      <c r="H48" s="77" t="s">
        <v>18</v>
      </c>
      <c r="I48" s="74">
        <v>21</v>
      </c>
      <c r="J48" s="78"/>
      <c r="K48" s="78"/>
      <c r="L48" s="78"/>
      <c r="M48" s="77" t="s">
        <v>16</v>
      </c>
      <c r="N48" s="79">
        <f>COUNTIF(F$24:F44,"МСМК")</f>
        <v>1</v>
      </c>
    </row>
    <row r="49" spans="1:14" s="10" customFormat="1" ht="12" x14ac:dyDescent="0.25">
      <c r="A49" s="73" t="s">
        <v>37</v>
      </c>
      <c r="B49" s="74"/>
      <c r="C49" s="74"/>
      <c r="D49" s="74"/>
      <c r="E49" s="74"/>
      <c r="F49" s="74"/>
      <c r="G49" s="76"/>
      <c r="H49" s="77" t="s">
        <v>19</v>
      </c>
      <c r="I49" s="78">
        <v>21</v>
      </c>
      <c r="J49" s="78"/>
      <c r="K49" s="78"/>
      <c r="L49" s="78"/>
      <c r="M49" s="77" t="s">
        <v>17</v>
      </c>
      <c r="N49" s="79">
        <f>COUNTIF(F$24:F44,"МС")</f>
        <v>4</v>
      </c>
    </row>
    <row r="50" spans="1:14" s="10" customFormat="1" ht="12" x14ac:dyDescent="0.25">
      <c r="A50" s="73" t="s">
        <v>133</v>
      </c>
      <c r="B50" s="74"/>
      <c r="C50" s="74"/>
      <c r="D50" s="74"/>
      <c r="E50" s="74"/>
      <c r="F50" s="74"/>
      <c r="G50" s="76"/>
      <c r="H50" s="77" t="s">
        <v>20</v>
      </c>
      <c r="I50" s="78">
        <v>21</v>
      </c>
      <c r="J50" s="78"/>
      <c r="K50" s="78"/>
      <c r="L50" s="78"/>
      <c r="M50" s="77" t="s">
        <v>24</v>
      </c>
      <c r="N50" s="79">
        <f>COUNTIF(F$24:F44,"КМС")</f>
        <v>13</v>
      </c>
    </row>
    <row r="51" spans="1:14" s="10" customFormat="1" ht="12" x14ac:dyDescent="0.25">
      <c r="A51" s="81"/>
      <c r="B51" s="74"/>
      <c r="C51" s="74"/>
      <c r="D51" s="74"/>
      <c r="E51" s="76"/>
      <c r="F51" s="76"/>
      <c r="G51" s="76"/>
      <c r="H51" s="77" t="s">
        <v>21</v>
      </c>
      <c r="I51" s="78">
        <f>COUNTIF(A11:A108,"НФ")</f>
        <v>0</v>
      </c>
      <c r="J51" s="78"/>
      <c r="K51" s="78"/>
      <c r="L51" s="78"/>
      <c r="M51" s="77" t="s">
        <v>26</v>
      </c>
      <c r="N51" s="79">
        <f>COUNTIF(F$24:F44,"1 сп.р.")</f>
        <v>3</v>
      </c>
    </row>
    <row r="52" spans="1:14" s="10" customFormat="1" ht="12" x14ac:dyDescent="0.25">
      <c r="A52" s="81"/>
      <c r="B52" s="74"/>
      <c r="C52" s="74"/>
      <c r="D52" s="74"/>
      <c r="E52" s="76"/>
      <c r="F52" s="76"/>
      <c r="G52" s="76"/>
      <c r="H52" s="77" t="s">
        <v>28</v>
      </c>
      <c r="I52" s="78">
        <v>0</v>
      </c>
      <c r="J52" s="78"/>
      <c r="K52" s="78"/>
      <c r="L52" s="78"/>
      <c r="M52" s="77" t="s">
        <v>34</v>
      </c>
      <c r="N52" s="79">
        <f>COUNTIF(F$24:F44,"2 сп.р.")</f>
        <v>0</v>
      </c>
    </row>
    <row r="53" spans="1:14" s="10" customFormat="1" ht="12" x14ac:dyDescent="0.25">
      <c r="A53" s="82"/>
      <c r="B53" s="76"/>
      <c r="C53" s="74"/>
      <c r="D53" s="74"/>
      <c r="E53" s="76"/>
      <c r="F53" s="76"/>
      <c r="G53" s="76"/>
      <c r="H53" s="77" t="s">
        <v>22</v>
      </c>
      <c r="I53" s="78">
        <f>COUNTIF(A11:A108,"ДСКВ")</f>
        <v>0</v>
      </c>
      <c r="J53" s="78"/>
      <c r="K53" s="78"/>
      <c r="L53" s="78"/>
      <c r="M53" s="77" t="s">
        <v>33</v>
      </c>
      <c r="N53" s="79">
        <f>COUNTIF(F$24:F44,"3 сп.р.")</f>
        <v>0</v>
      </c>
    </row>
    <row r="54" spans="1:14" s="10" customFormat="1" ht="12" x14ac:dyDescent="0.25">
      <c r="A54" s="82"/>
      <c r="B54" s="76"/>
      <c r="C54" s="98"/>
      <c r="D54" s="98"/>
      <c r="E54" s="76"/>
      <c r="F54" s="76"/>
      <c r="G54" s="76"/>
      <c r="H54" s="77"/>
      <c r="I54" s="78"/>
      <c r="J54" s="78"/>
      <c r="K54" s="78"/>
      <c r="L54" s="78"/>
      <c r="M54" s="77"/>
      <c r="N54" s="79"/>
    </row>
    <row r="55" spans="1:14" x14ac:dyDescent="0.25">
      <c r="A55" s="117"/>
      <c r="B55" s="118"/>
      <c r="C55" s="118"/>
      <c r="D55" s="118"/>
      <c r="E55" s="118" t="str">
        <f>A18</f>
        <v>ГЛАВНЫЙ СУДЬЯ:</v>
      </c>
      <c r="F55" s="118"/>
      <c r="G55" s="118"/>
      <c r="H55" s="118" t="str">
        <f>A19</f>
        <v>ГЛАВНЫЙ СЕКРЕТАРЬ:</v>
      </c>
      <c r="I55" s="118"/>
      <c r="J55" s="118"/>
      <c r="K55" s="118"/>
      <c r="L55" s="118"/>
      <c r="M55" s="118"/>
      <c r="N55" s="119"/>
    </row>
    <row r="56" spans="1:14" x14ac:dyDescent="0.25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5"/>
    </row>
    <row r="57" spans="1:14" x14ac:dyDescent="0.25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</row>
    <row r="58" spans="1:14" x14ac:dyDescent="0.25">
      <c r="A58" s="83"/>
      <c r="B58" s="84"/>
      <c r="C58" s="84"/>
      <c r="D58" s="84"/>
      <c r="E58" s="84"/>
      <c r="F58" s="84"/>
      <c r="G58" s="84"/>
      <c r="H58" s="86"/>
      <c r="I58" s="84"/>
      <c r="J58" s="84"/>
      <c r="K58" s="84"/>
      <c r="L58" s="84"/>
      <c r="M58" s="84"/>
      <c r="N58" s="85"/>
    </row>
    <row r="59" spans="1:14" x14ac:dyDescent="0.25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5"/>
    </row>
    <row r="60" spans="1:14" x14ac:dyDescent="0.25">
      <c r="A60" s="8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5"/>
    </row>
    <row r="61" spans="1:14" s="10" customFormat="1" ht="12" x14ac:dyDescent="0.25">
      <c r="A61" s="120">
        <f>H17</f>
        <v>0</v>
      </c>
      <c r="B61" s="121"/>
      <c r="C61" s="121"/>
      <c r="D61" s="121"/>
      <c r="E61" s="121" t="str">
        <f>H18</f>
        <v>АНДРИЯНОВ А.С. (ВК, г. МОСКВА)</v>
      </c>
      <c r="F61" s="121"/>
      <c r="G61" s="121"/>
      <c r="H61" s="121" t="str">
        <f>H19</f>
        <v>ДЫШАКОВ А.С. (ВК, г. МОСКВА)</v>
      </c>
      <c r="I61" s="121"/>
      <c r="J61" s="121"/>
      <c r="K61" s="121"/>
      <c r="L61" s="121"/>
      <c r="M61" s="121"/>
      <c r="N61" s="122"/>
    </row>
    <row r="62" spans="1:14" x14ac:dyDescent="0.25">
      <c r="A62" s="87"/>
      <c r="B62" s="84"/>
      <c r="C62" s="84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</row>
    <row r="63" spans="1:14" x14ac:dyDescent="0.25">
      <c r="A63" s="87"/>
      <c r="B63" s="84"/>
      <c r="C63" s="84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  <row r="64" spans="1:14" x14ac:dyDescent="0.25">
      <c r="A64" s="87"/>
      <c r="B64" s="84"/>
      <c r="C64" s="84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9"/>
    </row>
    <row r="65" spans="1:14" x14ac:dyDescent="0.25">
      <c r="A65" s="87"/>
      <c r="B65" s="84"/>
      <c r="C65" s="84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9"/>
    </row>
    <row r="66" spans="1:14" x14ac:dyDescent="0.25">
      <c r="A66" s="87"/>
      <c r="B66" s="84"/>
      <c r="C66" s="84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9"/>
    </row>
    <row r="67" spans="1:14" x14ac:dyDescent="0.25">
      <c r="A67" s="87"/>
      <c r="B67" s="84"/>
      <c r="C67" s="84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9"/>
    </row>
    <row r="68" spans="1:14" x14ac:dyDescent="0.25">
      <c r="A68" s="87"/>
      <c r="B68" s="84"/>
      <c r="C68" s="84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x14ac:dyDescent="0.25">
      <c r="A69" s="87"/>
      <c r="B69" s="84"/>
      <c r="C69" s="84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9"/>
    </row>
    <row r="70" spans="1:14" x14ac:dyDescent="0.25">
      <c r="A70" s="87"/>
      <c r="B70" s="84"/>
      <c r="C70" s="84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9"/>
    </row>
    <row r="71" spans="1:14" x14ac:dyDescent="0.25">
      <c r="A71" s="87"/>
      <c r="B71" s="84"/>
      <c r="C71" s="84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9"/>
    </row>
    <row r="72" spans="1:14" x14ac:dyDescent="0.25">
      <c r="A72" s="87"/>
      <c r="B72" s="84"/>
      <c r="C72" s="84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9"/>
    </row>
    <row r="73" spans="1:14" x14ac:dyDescent="0.25">
      <c r="A73" s="87"/>
      <c r="B73" s="84"/>
      <c r="C73" s="84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9"/>
    </row>
    <row r="74" spans="1:14" x14ac:dyDescent="0.25">
      <c r="A74" s="87"/>
      <c r="B74" s="84"/>
      <c r="C74" s="84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9"/>
    </row>
    <row r="75" spans="1:14" x14ac:dyDescent="0.25">
      <c r="A75" s="87"/>
      <c r="B75" s="84"/>
      <c r="C75" s="84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9"/>
    </row>
    <row r="76" spans="1:14" x14ac:dyDescent="0.25">
      <c r="A76" s="87"/>
      <c r="B76" s="84"/>
      <c r="C76" s="84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9"/>
    </row>
    <row r="77" spans="1:14" x14ac:dyDescent="0.25">
      <c r="A77" s="87"/>
      <c r="B77" s="84"/>
      <c r="C77" s="84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9"/>
    </row>
    <row r="78" spans="1:14" x14ac:dyDescent="0.25">
      <c r="A78" s="87"/>
      <c r="B78" s="84"/>
      <c r="C78" s="84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9"/>
    </row>
    <row r="79" spans="1:14" x14ac:dyDescent="0.25">
      <c r="A79" s="87"/>
      <c r="B79" s="84"/>
      <c r="C79" s="84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9"/>
    </row>
    <row r="80" spans="1:14" x14ac:dyDescent="0.25">
      <c r="A80" s="87"/>
      <c r="B80" s="84"/>
      <c r="C80" s="84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9"/>
    </row>
    <row r="81" spans="1:14" x14ac:dyDescent="0.25">
      <c r="A81" s="87"/>
      <c r="B81" s="84"/>
      <c r="C81" s="84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9"/>
    </row>
    <row r="82" spans="1:14" x14ac:dyDescent="0.25">
      <c r="A82" s="87"/>
      <c r="B82" s="84"/>
      <c r="C82" s="84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9"/>
    </row>
    <row r="83" spans="1:14" x14ac:dyDescent="0.25">
      <c r="A83" s="87"/>
      <c r="B83" s="84"/>
      <c r="C83" s="84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x14ac:dyDescent="0.25">
      <c r="A84" s="87"/>
      <c r="B84" s="84"/>
      <c r="C84" s="84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9"/>
    </row>
    <row r="85" spans="1:14" x14ac:dyDescent="0.25">
      <c r="A85" s="87"/>
      <c r="B85" s="84"/>
      <c r="C85" s="84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9"/>
    </row>
    <row r="86" spans="1:14" x14ac:dyDescent="0.25">
      <c r="A86" s="87"/>
      <c r="B86" s="84"/>
      <c r="C86" s="84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</row>
    <row r="87" spans="1:14" x14ac:dyDescent="0.25">
      <c r="A87" s="87"/>
      <c r="B87" s="84"/>
      <c r="C87" s="84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9"/>
    </row>
    <row r="88" spans="1:14" x14ac:dyDescent="0.25">
      <c r="A88" s="87"/>
      <c r="B88" s="84"/>
      <c r="C88" s="84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9"/>
    </row>
    <row r="89" spans="1:14" x14ac:dyDescent="0.25">
      <c r="A89" s="87"/>
      <c r="B89" s="84"/>
      <c r="C89" s="84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9"/>
    </row>
    <row r="90" spans="1:14" x14ac:dyDescent="0.25">
      <c r="A90" s="87"/>
      <c r="B90" s="84"/>
      <c r="C90" s="84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9"/>
    </row>
    <row r="91" spans="1:14" x14ac:dyDescent="0.25">
      <c r="A91" s="87"/>
      <c r="B91" s="84"/>
      <c r="C91" s="84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9"/>
    </row>
    <row r="92" spans="1:14" x14ac:dyDescent="0.25">
      <c r="A92" s="87"/>
      <c r="B92" s="84"/>
      <c r="C92" s="84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9"/>
    </row>
    <row r="93" spans="1:14" x14ac:dyDescent="0.25">
      <c r="A93" s="87"/>
      <c r="B93" s="84"/>
      <c r="C93" s="84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9"/>
    </row>
    <row r="94" spans="1:14" x14ac:dyDescent="0.25">
      <c r="A94" s="87"/>
      <c r="B94" s="84"/>
      <c r="C94" s="84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9"/>
    </row>
    <row r="95" spans="1:14" x14ac:dyDescent="0.25">
      <c r="A95" s="87"/>
      <c r="B95" s="84"/>
      <c r="C95" s="84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9"/>
    </row>
    <row r="96" spans="1:14" x14ac:dyDescent="0.25">
      <c r="A96" s="87"/>
      <c r="B96" s="84"/>
      <c r="C96" s="84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9"/>
    </row>
    <row r="97" spans="1:14" x14ac:dyDescent="0.25">
      <c r="A97" s="87"/>
      <c r="B97" s="84"/>
      <c r="C97" s="84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</row>
    <row r="98" spans="1:14" x14ac:dyDescent="0.25">
      <c r="A98" s="87"/>
      <c r="B98" s="84"/>
      <c r="C98" s="84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</row>
    <row r="99" spans="1:14" x14ac:dyDescent="0.25">
      <c r="A99" s="87"/>
      <c r="B99" s="84"/>
      <c r="C99" s="84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9"/>
    </row>
    <row r="100" spans="1:14" x14ac:dyDescent="0.25">
      <c r="A100" s="87"/>
      <c r="B100" s="84"/>
      <c r="C100" s="84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9"/>
    </row>
    <row r="101" spans="1:14" x14ac:dyDescent="0.25">
      <c r="A101" s="87"/>
      <c r="B101" s="84"/>
      <c r="C101" s="84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9"/>
    </row>
    <row r="102" spans="1:14" x14ac:dyDescent="0.25">
      <c r="A102" s="87"/>
      <c r="B102" s="84"/>
      <c r="C102" s="84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9"/>
    </row>
    <row r="103" spans="1:14" x14ac:dyDescent="0.25">
      <c r="A103" s="87"/>
      <c r="B103" s="84"/>
      <c r="C103" s="84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9"/>
    </row>
    <row r="104" spans="1:14" x14ac:dyDescent="0.25">
      <c r="A104" s="87"/>
      <c r="B104" s="84"/>
      <c r="C104" s="84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9"/>
    </row>
    <row r="105" spans="1:14" x14ac:dyDescent="0.25">
      <c r="A105" s="87"/>
      <c r="B105" s="84"/>
      <c r="C105" s="84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9"/>
    </row>
    <row r="106" spans="1:14" x14ac:dyDescent="0.25">
      <c r="A106" s="87"/>
      <c r="B106" s="84"/>
      <c r="C106" s="84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9"/>
    </row>
    <row r="107" spans="1:14" x14ac:dyDescent="0.25">
      <c r="A107" s="87"/>
      <c r="B107" s="84"/>
      <c r="C107" s="84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</row>
    <row r="108" spans="1:14" x14ac:dyDescent="0.25">
      <c r="A108" s="87"/>
      <c r="B108" s="84"/>
      <c r="C108" s="84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</row>
    <row r="109" spans="1:14" x14ac:dyDescent="0.25">
      <c r="A109" s="87"/>
      <c r="B109" s="84"/>
      <c r="C109" s="84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9"/>
    </row>
    <row r="110" spans="1:14" x14ac:dyDescent="0.25">
      <c r="A110" s="87"/>
      <c r="B110" s="84"/>
      <c r="C110" s="84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9"/>
    </row>
    <row r="111" spans="1:14" x14ac:dyDescent="0.25">
      <c r="A111" s="90"/>
      <c r="B111" s="91"/>
      <c r="C111" s="91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3"/>
    </row>
  </sheetData>
  <sortState xmlns:xlrd2="http://schemas.microsoft.com/office/spreadsheetml/2017/richdata2" ref="C24:M44">
    <sortCondition descending="1" ref="M24:M44"/>
  </sortState>
  <mergeCells count="41">
    <mergeCell ref="A61:D61"/>
    <mergeCell ref="E61:G61"/>
    <mergeCell ref="H61:L61"/>
    <mergeCell ref="M61:N61"/>
    <mergeCell ref="M22:M23"/>
    <mergeCell ref="A22:A23"/>
    <mergeCell ref="B22:B23"/>
    <mergeCell ref="A56:E56"/>
    <mergeCell ref="F56:N56"/>
    <mergeCell ref="F22:F23"/>
    <mergeCell ref="G22:G23"/>
    <mergeCell ref="H22:H23"/>
    <mergeCell ref="I22:J23"/>
    <mergeCell ref="K22:L22"/>
    <mergeCell ref="A46:D46"/>
    <mergeCell ref="H46:N46"/>
    <mergeCell ref="I17:N17"/>
    <mergeCell ref="N22:N23"/>
    <mergeCell ref="A13:N13"/>
    <mergeCell ref="A14:D14"/>
    <mergeCell ref="A15:D15"/>
    <mergeCell ref="A16:H16"/>
    <mergeCell ref="I16:N16"/>
    <mergeCell ref="A55:D55"/>
    <mergeCell ref="E55:G55"/>
    <mergeCell ref="H55:L55"/>
    <mergeCell ref="M55:N55"/>
    <mergeCell ref="C22:C23"/>
    <mergeCell ref="D22:D23"/>
    <mergeCell ref="E22:E23"/>
    <mergeCell ref="A6:N6"/>
    <mergeCell ref="A1:O1"/>
    <mergeCell ref="A2:O2"/>
    <mergeCell ref="A3:O3"/>
    <mergeCell ref="A4:O4"/>
    <mergeCell ref="A12:N12"/>
    <mergeCell ref="A8:N8"/>
    <mergeCell ref="A9:N9"/>
    <mergeCell ref="A7:N7"/>
    <mergeCell ref="A10:N10"/>
    <mergeCell ref="A11:N11"/>
  </mergeCells>
  <conditionalFormatting sqref="A55:XFD55">
    <cfRule type="cellIs" dxfId="2" priority="1" operator="equal">
      <formula>0</formula>
    </cfRule>
    <cfRule type="cellIs" dxfId="1" priority="2" operator="equal">
      <formula>0</formula>
    </cfRule>
  </conditionalFormatting>
  <conditionalFormatting sqref="A55:XFD61">
    <cfRule type="cellIs" dxfId="0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9" scale="60" orientation="portrait" copies="3" r:id="rId1"/>
  <headerFooter alignWithMargins="0">
    <oddHeader>&amp;L&amp;"Calibri,полужирный курсив"&amp;UРЕЗУЛЬТАТЫ НА САЙТЕ WWW.FVSR results&amp;R&amp;"Calibri,полужирный курсив"&amp;UФЕДЕРАЦИЯ ВЕЛОСИПЕДНОГО СПОРТА РОССИИ - WWW.FVSR.RU</oddHead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СПИСОК уч.</vt:lpstr>
      <vt:lpstr>Итог прот жен</vt:lpstr>
      <vt:lpstr>Итог прот муж</vt:lpstr>
      <vt:lpstr>'Итог прот жен'!Print_Area</vt:lpstr>
      <vt:lpstr>'Итог прот муж'!Print_Area</vt:lpstr>
      <vt:lpstr>'СПИСОК уч.'!Print_Area</vt:lpstr>
      <vt:lpstr>'Итог прот жен'!Print_Titles</vt:lpstr>
      <vt:lpstr>'Итог прот муж'!Print_Titles</vt:lpstr>
      <vt:lpstr>'СПИСОК уч.'!Print_Titles</vt:lpstr>
      <vt:lpstr>'Итог прот жен'!Область_печати</vt:lpstr>
      <vt:lpstr>'Итог прот муж'!Область_печати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2024-05-26T13:45:33Z</cp:lastPrinted>
  <dcterms:created xsi:type="dcterms:W3CDTF">1996-10-08T23:32:33Z</dcterms:created>
  <dcterms:modified xsi:type="dcterms:W3CDTF">2024-05-27T08:42:58Z</dcterms:modified>
</cp:coreProperties>
</file>