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60" yWindow="0" windowWidth="13530" windowHeight="12360" tabRatio="888"/>
  </bookViews>
  <sheets>
    <sheet name="МД 10-11" sheetId="109" r:id="rId1"/>
    <sheet name="МЮ 10-11" sheetId="110" r:id="rId2"/>
    <sheet name="СД 08-09" sheetId="112" r:id="rId3"/>
    <sheet name="СЮ 08-09" sheetId="111" r:id="rId4"/>
    <sheet name="юниорки 06-07" sheetId="113" r:id="rId5"/>
    <sheet name="юниоры 06-07" sheetId="114" r:id="rId6"/>
    <sheet name="ВС гонка на время" sheetId="106" state="hidden" r:id="rId7"/>
  </sheets>
  <definedNames>
    <definedName name="_xlnm._FilterDatabase" localSheetId="6" hidden="1">'ВС гонка на время'!$B$21:$H$21</definedName>
    <definedName name="_xlnm._FilterDatabase" localSheetId="0" hidden="1">'МД 10-11'!$B$21:$G$21</definedName>
    <definedName name="_xlnm._FilterDatabase" localSheetId="1" hidden="1">'МЮ 10-11'!$B$21:$G$21</definedName>
    <definedName name="_xlnm._FilterDatabase" localSheetId="2" hidden="1">'СД 08-09'!$B$21:$G$21</definedName>
    <definedName name="_xlnm._FilterDatabase" localSheetId="3" hidden="1">'СЮ 08-09'!$B$21:$G$21</definedName>
    <definedName name="_xlnm._FilterDatabase" localSheetId="4" hidden="1">'юниорки 06-07'!$B$21:$G$21</definedName>
    <definedName name="_xlnm._FilterDatabase" localSheetId="5" hidden="1">'юниоры 06-07'!$B$21:$G$21</definedName>
    <definedName name="_xlnm.Print_Titles" localSheetId="6">'ВС гонка на время'!$21:$21</definedName>
    <definedName name="_xlnm.Print_Titles" localSheetId="0">'МД 10-11'!$21:$21</definedName>
    <definedName name="_xlnm.Print_Titles" localSheetId="1">'МЮ 10-11'!$21:$21</definedName>
    <definedName name="_xlnm.Print_Titles" localSheetId="2">'СД 08-09'!$21:$21</definedName>
    <definedName name="_xlnm.Print_Titles" localSheetId="3">'СЮ 08-09'!$21:$21</definedName>
    <definedName name="_xlnm.Print_Titles" localSheetId="4">'юниорки 06-07'!$21:$21</definedName>
    <definedName name="_xlnm.Print_Titles" localSheetId="5">'юниоры 06-07'!$21:$21</definedName>
    <definedName name="_xlnm.Print_Area" localSheetId="6">'ВС гонка на время'!$A$1:$K$53</definedName>
    <definedName name="_xlnm.Print_Area" localSheetId="0">'МД 10-11'!$A$1:$K$42</definedName>
    <definedName name="_xlnm.Print_Area" localSheetId="1">'МЮ 10-11'!$A$1:$K$57</definedName>
    <definedName name="_xlnm.Print_Area" localSheetId="2">'СД 08-09'!$A$1:$K$45</definedName>
    <definedName name="_xlnm.Print_Area" localSheetId="3">'СЮ 08-09'!$A$1:$K$51</definedName>
    <definedName name="_xlnm.Print_Area" localSheetId="4">'юниорки 06-07'!$A$1:$K$41</definedName>
    <definedName name="_xlnm.Print_Area" localSheetId="5">'юниоры 06-07'!$A$1:$K$43</definedName>
  </definedNames>
  <calcPr calcId="145621"/>
</workbook>
</file>

<file path=xl/calcChain.xml><?xml version="1.0" encoding="utf-8"?>
<calcChain xmlns="http://schemas.openxmlformats.org/spreadsheetml/2006/main">
  <c r="K28" i="113" l="1"/>
  <c r="K27" i="113"/>
  <c r="K43" i="111"/>
  <c r="K42" i="111"/>
  <c r="K41" i="111"/>
  <c r="K40" i="111"/>
  <c r="K39" i="111"/>
  <c r="K38" i="111"/>
  <c r="K37" i="111"/>
  <c r="K37" i="112"/>
  <c r="K36" i="112"/>
  <c r="K35" i="112"/>
  <c r="K34" i="112"/>
  <c r="K33" i="112"/>
  <c r="K32" i="112"/>
  <c r="K31" i="112"/>
  <c r="K49" i="110"/>
  <c r="K48" i="110"/>
  <c r="K47" i="110"/>
  <c r="K46" i="110"/>
  <c r="K45" i="110"/>
  <c r="K44" i="110"/>
  <c r="K43" i="110"/>
  <c r="K34" i="109"/>
  <c r="K33" i="109"/>
  <c r="K32" i="109"/>
  <c r="K31" i="109"/>
  <c r="K30" i="109"/>
  <c r="K29" i="109"/>
  <c r="K28" i="109"/>
  <c r="K32" i="114" l="1"/>
  <c r="I43" i="114"/>
  <c r="E43" i="114"/>
  <c r="A43" i="114"/>
  <c r="K35" i="114"/>
  <c r="H35" i="114"/>
  <c r="K34" i="114"/>
  <c r="K33" i="114"/>
  <c r="K31" i="114"/>
  <c r="K30" i="114"/>
  <c r="K29" i="114"/>
  <c r="I41" i="113"/>
  <c r="E41" i="113"/>
  <c r="A41" i="113"/>
  <c r="K33" i="113"/>
  <c r="H33" i="113"/>
  <c r="K32" i="113"/>
  <c r="K31" i="113"/>
  <c r="K30" i="113"/>
  <c r="K29" i="113"/>
  <c r="K40" i="106"/>
  <c r="I45" i="112"/>
  <c r="E45" i="112"/>
  <c r="A45" i="112"/>
  <c r="H37" i="112"/>
  <c r="I51" i="111"/>
  <c r="E51" i="111"/>
  <c r="A51" i="111"/>
  <c r="H43" i="111"/>
  <c r="I57" i="110"/>
  <c r="E57" i="110"/>
  <c r="A57" i="110"/>
  <c r="H49" i="110"/>
  <c r="I42" i="109" l="1"/>
  <c r="E42" i="109"/>
  <c r="A42" i="109"/>
  <c r="H34" i="109"/>
  <c r="K45" i="106"/>
  <c r="K44" i="106"/>
  <c r="K43" i="106"/>
  <c r="K42" i="106"/>
  <c r="H45" i="106" l="1"/>
  <c r="K41" i="106" l="1"/>
  <c r="K39" i="106"/>
  <c r="I53" i="106" l="1"/>
  <c r="E53" i="106"/>
  <c r="A53" i="106"/>
</calcChain>
</file>

<file path=xl/sharedStrings.xml><?xml version="1.0" encoding="utf-8"?>
<sst xmlns="http://schemas.openxmlformats.org/spreadsheetml/2006/main" count="714" uniqueCount="207">
  <si>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</si>
  <si>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</si>
  <si>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</si>
  <si>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</si>
  <si>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</si>
  <si>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</si>
  <si>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</si>
  <si>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</si>
  <si>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</si>
  <si>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</si>
  <si>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</si>
  <si>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</si>
  <si>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</si>
  <si>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</si>
  <si>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</si>
  <si>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</si>
  <si>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</si>
  <si>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</si>
  <si>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</si>
  <si>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</si>
  <si>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</si>
  <si>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</si>
  <si>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</si>
  <si>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</si>
  <si>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</si>
  <si>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</si>
  <si>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</si>
  <si>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</si>
  <si>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</si>
  <si>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</si>
  <si>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</si>
  <si>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</si>
  <si>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</si>
  <si>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</si>
  <si>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</si>
  <si>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</si>
  <si>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</si>
  <si>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</si>
  <si>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</si>
  <si>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</si>
  <si>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</si>
  <si>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</si>
  <si>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</si>
  <si>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</si>
  <si>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</si>
  <si>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</si>
  <si>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</si>
  <si>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</si>
  <si>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</si>
  <si>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</si>
  <si>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t>ВСЕРОССИЙСКИЕ СОРЕВНОВАНИЯ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</si>
  <si>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00м</t>
    </r>
  </si>
  <si>
    <t>Юноши 15-16 лет</t>
  </si>
  <si>
    <t>ЧЕРНЫШОВ М.Ю. (г.Пенза)</t>
  </si>
  <si>
    <t>№ ЕКП 2024: 2008580021019370</t>
  </si>
  <si>
    <t>БУКОВА О.Ю.(IК, г. Пенза)</t>
  </si>
  <si>
    <t>КОЧЕТКОВ Д.А. (ВК, г. Саранск)</t>
  </si>
  <si>
    <t>ДЫШАКОВ А.С. (ВК, г. Москва)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</si>
  <si>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16ч 30м </t>
    </r>
  </si>
  <si>
    <t>2,7 м</t>
  </si>
  <si>
    <t>350 м</t>
  </si>
  <si>
    <t>ДАТА ПРОВЕДЕНИЯ: 13 июня 2024г.</t>
  </si>
  <si>
    <t>МЕСТО ПРОВЕДЕНИЯ: г.Брянск</t>
  </si>
  <si>
    <t>ГАУ  "ЦЕНТР СПОРТИВНОЙ ПОДГОТОВКИ БРЯНСКОЙ ОБЛАСТИ"</t>
  </si>
  <si>
    <t>РОО"ФЕДЕРАЦИЯ ВЕЛОСИПЕДНОГО СПОРТА БРЯНСКОЙ ОБЛАСТИ"</t>
  </si>
  <si>
    <t>МИНИСТЕРСТВО ФИЗИЧЕСКОЙ КУЛЬТУРЫ И СПОРТА БРЯНСКОЙ ОБЛАСТИ</t>
  </si>
  <si>
    <t>32</t>
  </si>
  <si>
    <t>10103713996</t>
  </si>
  <si>
    <t>Иванов Егор</t>
  </si>
  <si>
    <t>07.06.2008</t>
  </si>
  <si>
    <t>Брянская обл.</t>
  </si>
  <si>
    <t>0:00:32,668</t>
  </si>
  <si>
    <t>697</t>
  </si>
  <si>
    <t>10097842567</t>
  </si>
  <si>
    <t>Чаплин Святослав</t>
  </si>
  <si>
    <t>17.02.2009</t>
  </si>
  <si>
    <t>Москва</t>
  </si>
  <si>
    <t>0:00:34,399</t>
  </si>
  <si>
    <t>38</t>
  </si>
  <si>
    <t>10117163351</t>
  </si>
  <si>
    <t>Сорокин Ярослав</t>
  </si>
  <si>
    <t>06.05.2009</t>
  </si>
  <si>
    <t>0:00:34,980</t>
  </si>
  <si>
    <t>359</t>
  </si>
  <si>
    <t>10126132417</t>
  </si>
  <si>
    <t>Дудин Тимофей</t>
  </si>
  <si>
    <t>27.07.2009</t>
  </si>
  <si>
    <t>0:00:35,059</t>
  </si>
  <si>
    <t>582</t>
  </si>
  <si>
    <t>10093909017</t>
  </si>
  <si>
    <t>Кошелев Светослав</t>
  </si>
  <si>
    <t>10.09.2009</t>
  </si>
  <si>
    <t>0:00:35,501</t>
  </si>
  <si>
    <t>238</t>
  </si>
  <si>
    <t>10120945240</t>
  </si>
  <si>
    <t>Сапунов Владислав</t>
  </si>
  <si>
    <t>10.05.2009</t>
  </si>
  <si>
    <t>Московская обл.</t>
  </si>
  <si>
    <t>0:00:36,543</t>
  </si>
  <si>
    <t>93</t>
  </si>
  <si>
    <t>10142930187</t>
  </si>
  <si>
    <t>Гунчев Михаил</t>
  </si>
  <si>
    <t>09.02.2009</t>
  </si>
  <si>
    <t>Санкт-Петербург</t>
  </si>
  <si>
    <t>0:00:37,250</t>
  </si>
  <si>
    <t>935</t>
  </si>
  <si>
    <t>10145018822</t>
  </si>
  <si>
    <t>Скляров Дмитрий</t>
  </si>
  <si>
    <t>18.05.2009</t>
  </si>
  <si>
    <t>Краснодарский край</t>
  </si>
  <si>
    <t>0:00:37,344</t>
  </si>
  <si>
    <t>335</t>
  </si>
  <si>
    <t>10141468117</t>
  </si>
  <si>
    <t>Кузьминов Вячеслав</t>
  </si>
  <si>
    <t>07.03.2009</t>
  </si>
  <si>
    <t>0:00:37,651</t>
  </si>
  <si>
    <t>329</t>
  </si>
  <si>
    <t>10141442357</t>
  </si>
  <si>
    <t>Митин Максим</t>
  </si>
  <si>
    <t>16.09.2009</t>
  </si>
  <si>
    <t>0:00:37,911</t>
  </si>
  <si>
    <t>478</t>
  </si>
  <si>
    <t>10140567532</t>
  </si>
  <si>
    <t>Галичев Марк</t>
  </si>
  <si>
    <t>19.11.2009</t>
  </si>
  <si>
    <t>0:00:38,194</t>
  </si>
  <si>
    <t>938</t>
  </si>
  <si>
    <t>10150168613</t>
  </si>
  <si>
    <t>Воробьев Никита</t>
  </si>
  <si>
    <t>15.07.2009</t>
  </si>
  <si>
    <t>0:00:39,250</t>
  </si>
  <si>
    <t>331</t>
  </si>
  <si>
    <t>10154045377</t>
  </si>
  <si>
    <t>Плетнев Арсений</t>
  </si>
  <si>
    <t>02.06.2008</t>
  </si>
  <si>
    <t>0:00:46,824</t>
  </si>
  <si>
    <t>332</t>
  </si>
  <si>
    <t>10125229408</t>
  </si>
  <si>
    <t>Сёмин Сергей</t>
  </si>
  <si>
    <t>22.12.2008</t>
  </si>
  <si>
    <t>НС</t>
  </si>
  <si>
    <t xml:space="preserve">НС </t>
  </si>
  <si>
    <t>Кондратьев Михаил</t>
  </si>
  <si>
    <t>АЛИПЧЕНКОВ А.В. (2К, г. Брянск)</t>
  </si>
  <si>
    <t>СИЛАКОВА Н.И. (2К, г. Брянск)</t>
  </si>
  <si>
    <t>Щепанова Варвара</t>
  </si>
  <si>
    <t>10137842842</t>
  </si>
  <si>
    <t>Буряк Алина</t>
  </si>
  <si>
    <t>Коняева Кира</t>
  </si>
  <si>
    <t>Занозина Валерия</t>
  </si>
  <si>
    <t>БОЛХОВИТИН А. В. (2К, г. Брянск)</t>
  </si>
  <si>
    <t>Гафыкин Сергей</t>
  </si>
  <si>
    <t>Терешкин Матвей</t>
  </si>
  <si>
    <t>Карев Игорь</t>
  </si>
  <si>
    <t>Соболев Александр</t>
  </si>
  <si>
    <t>Костиков Матвей</t>
  </si>
  <si>
    <t>Бойко Александр</t>
  </si>
  <si>
    <t>Демин Михаил</t>
  </si>
  <si>
    <t>Асташин Владислав</t>
  </si>
  <si>
    <t>Колганов Семен</t>
  </si>
  <si>
    <t>Волков Михаил</t>
  </si>
  <si>
    <t>Дорохов Лев</t>
  </si>
  <si>
    <t>Попов Георгий</t>
  </si>
  <si>
    <t>Митин Иван</t>
  </si>
  <si>
    <t>Трусов Владимир</t>
  </si>
  <si>
    <t>Яковлев Кирилл</t>
  </si>
  <si>
    <t>Галушко Денис</t>
  </si>
  <si>
    <t>Двойник Александр</t>
  </si>
  <si>
    <t>Шулаков Артем</t>
  </si>
  <si>
    <t>Климов Даниил</t>
  </si>
  <si>
    <t>Крищук Тамара</t>
  </si>
  <si>
    <t>Морозова Софья</t>
  </si>
  <si>
    <t>Трепачева Арина</t>
  </si>
  <si>
    <t>Фадеева Кристина</t>
  </si>
  <si>
    <t>Лактюшина Милла</t>
  </si>
  <si>
    <t>Машина Полина</t>
  </si>
  <si>
    <t>Романова Вероника</t>
  </si>
  <si>
    <t>Семин Сергей</t>
  </si>
  <si>
    <t>Алтухов Дмитрий</t>
  </si>
  <si>
    <t>Петров Михаил</t>
  </si>
  <si>
    <t>Плетнёв Арсений</t>
  </si>
  <si>
    <t>Ионов Иван</t>
  </si>
  <si>
    <t>Богомолов Максим</t>
  </si>
  <si>
    <t>Шмелёв Георгий</t>
  </si>
  <si>
    <t>Воронкова Альбина</t>
  </si>
  <si>
    <t>Сафина Арианна</t>
  </si>
  <si>
    <t>Огурцова Алина</t>
  </si>
  <si>
    <t>Шихарев Артем</t>
  </si>
  <si>
    <t>Лысов Федор</t>
  </si>
  <si>
    <t>Веркин Павел</t>
  </si>
  <si>
    <t>Сабусов Егор</t>
  </si>
  <si>
    <t>Гололобов Никита</t>
  </si>
  <si>
    <t>ВМХ - гонка - "Классик" (или "Классик-смешанная")</t>
  </si>
  <si>
    <t>ДАТА ПРОВЕДЕНИЯ: 21 июня 2024г.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</si>
  <si>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10ч 00м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</si>
  <si>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13ч 00м</t>
    </r>
  </si>
  <si>
    <t>Юниоры 17-18 лет</t>
  </si>
  <si>
    <t>ДЕПАРТАМЕНТ ФИЗИЧЕСКОЙ КУЛЬТУРЫ И СПОРТА БРЯНСКОЙ ОБЛАСТИ</t>
  </si>
  <si>
    <t>Юниорки 17-18 ЛЕТ</t>
  </si>
  <si>
    <t>МЕЖРЕГИОНАЛЬНЫЕ СОРЕВНОВАНИЯ (ПЦФО)</t>
  </si>
  <si>
    <t>Девушки 15-16 лет</t>
  </si>
  <si>
    <t>Юноши 13-14 лет</t>
  </si>
  <si>
    <t>Девушки 13-14 лет</t>
  </si>
  <si>
    <t>№ ЕКП 2024: 200832002302504</t>
  </si>
  <si>
    <t>№ ВРВС: 0080011611Я</t>
  </si>
  <si>
    <t>б/р</t>
  </si>
  <si>
    <t>1 сп.юн.р.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</si>
</sst>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7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indexed="8"/>
      <name val="Times New Roman Cyr"/>
      <charset val="204"/>
    </font>
    <font>
      <sz val="11"/>
      <name val="Times New Roman"/>
      <family val="1"/>
      <charset val="204"/>
    </font>
    <font>
      <sz val="12"/>
      <color indexed="8"/>
      <name val="Times New Roman Cyr"/>
      <charset val="204"/>
    </font>
    <font>
      <sz val="10"/>
      <color indexed="8"/>
      <name val="Times New Roman Cyr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9F9F9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DBE0E4"/>
      </top>
      <bottom/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45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14" fillId="0" borderId="0" xfId="2" applyFont="1" applyAlignment="1">
      <alignment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6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0" fontId="8" fillId="0" borderId="7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7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7" xfId="2" applyNumberFormat="1" applyFont="1" applyBorder="1" applyAlignment="1">
      <alignment horizontal="left" vertical="center"/>
    </xf>
    <xf numFmtId="0" fontId="8" fillId="0" borderId="12" xfId="2" applyFont="1" applyBorder="1" applyAlignment="1">
      <alignment vertical="center"/>
    </xf>
    <xf numFmtId="49" fontId="8" fillId="0" borderId="7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165" fontId="14" fillId="0" borderId="7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0" xfId="2" applyNumberFormat="1" applyFont="1" applyBorder="1" applyAlignment="1">
      <alignment vertical="center"/>
    </xf>
    <xf numFmtId="165" fontId="14" fillId="0" borderId="0" xfId="2" applyNumberFormat="1" applyFont="1" applyAlignment="1">
      <alignment horizontal="left" vertical="center"/>
    </xf>
    <xf numFmtId="1" fontId="8" fillId="0" borderId="11" xfId="2" applyNumberFormat="1" applyFont="1" applyBorder="1" applyAlignment="1">
      <alignment horizontal="right" vertical="center"/>
    </xf>
    <xf numFmtId="0" fontId="8" fillId="0" borderId="11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11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165" fontId="14" fillId="0" borderId="24" xfId="2" applyNumberFormat="1" applyFont="1" applyBorder="1" applyAlignment="1">
      <alignment horizontal="right" vertical="center"/>
    </xf>
    <xf numFmtId="0" fontId="14" fillId="0" borderId="23" xfId="2" applyFont="1" applyBorder="1" applyAlignment="1">
      <alignment horizontal="right" vertical="center"/>
    </xf>
    <xf numFmtId="0" fontId="12" fillId="2" borderId="3" xfId="2" applyFont="1" applyFill="1" applyBorder="1" applyAlignment="1">
      <alignment vertical="center"/>
    </xf>
    <xf numFmtId="0" fontId="8" fillId="0" borderId="18" xfId="2" applyFont="1" applyBorder="1" applyAlignment="1">
      <alignment vertical="center"/>
    </xf>
    <xf numFmtId="0" fontId="8" fillId="0" borderId="18" xfId="2" applyFont="1" applyBorder="1" applyAlignment="1">
      <alignment horizontal="center" vertical="center"/>
    </xf>
    <xf numFmtId="14" fontId="8" fillId="0" borderId="18" xfId="2" applyNumberFormat="1" applyFont="1" applyBorder="1" applyAlignment="1">
      <alignment vertical="center"/>
    </xf>
    <xf numFmtId="165" fontId="16" fillId="0" borderId="18" xfId="2" applyNumberFormat="1" applyFont="1" applyBorder="1" applyAlignment="1">
      <alignment vertical="center"/>
    </xf>
    <xf numFmtId="0" fontId="20" fillId="0" borderId="21" xfId="2" applyFont="1" applyBorder="1" applyAlignment="1">
      <alignment horizontal="left" vertical="center" wrapText="1"/>
    </xf>
    <xf numFmtId="164" fontId="20" fillId="0" borderId="21" xfId="2" applyNumberFormat="1" applyFont="1" applyBorder="1" applyAlignment="1">
      <alignment horizontal="left" vertical="center" wrapText="1"/>
    </xf>
    <xf numFmtId="0" fontId="16" fillId="2" borderId="28" xfId="7" applyFont="1" applyFill="1" applyBorder="1" applyAlignment="1">
      <alignment vertical="center" wrapText="1"/>
    </xf>
    <xf numFmtId="0" fontId="21" fillId="0" borderId="21" xfId="0" applyFont="1" applyBorder="1" applyAlignment="1">
      <alignment horizontal="center"/>
    </xf>
    <xf numFmtId="0" fontId="10" fillId="0" borderId="25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 wrapText="1"/>
    </xf>
    <xf numFmtId="0" fontId="12" fillId="0" borderId="0" xfId="2" applyFont="1" applyAlignment="1">
      <alignment vertical="center"/>
    </xf>
    <xf numFmtId="0" fontId="10" fillId="0" borderId="21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 wrapText="1"/>
    </xf>
    <xf numFmtId="0" fontId="10" fillId="0" borderId="21" xfId="2" applyFont="1" applyBorder="1" applyAlignment="1">
      <alignment horizontal="center" vertical="center" wrapText="1"/>
    </xf>
    <xf numFmtId="0" fontId="16" fillId="2" borderId="21" xfId="2" applyFont="1" applyFill="1" applyBorder="1" applyAlignment="1">
      <alignment horizontal="center" vertical="center" wrapText="1"/>
    </xf>
    <xf numFmtId="0" fontId="16" fillId="2" borderId="27" xfId="7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/>
    </xf>
    <xf numFmtId="0" fontId="22" fillId="0" borderId="21" xfId="2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165" fontId="12" fillId="0" borderId="21" xfId="2" applyNumberFormat="1" applyFont="1" applyBorder="1" applyAlignment="1">
      <alignment vertical="center" wrapText="1"/>
    </xf>
    <xf numFmtId="0" fontId="10" fillId="0" borderId="21" xfId="2" applyFont="1" applyBorder="1" applyAlignment="1">
      <alignment vertical="center" wrapText="1"/>
    </xf>
    <xf numFmtId="0" fontId="10" fillId="0" borderId="21" xfId="2" applyFont="1" applyBorder="1" applyAlignment="1">
      <alignment horizontal="right" vertical="center" wrapText="1"/>
    </xf>
    <xf numFmtId="0" fontId="10" fillId="0" borderId="22" xfId="2" applyFont="1" applyBorder="1" applyAlignment="1">
      <alignment horizontal="right" vertical="center" wrapText="1"/>
    </xf>
    <xf numFmtId="0" fontId="16" fillId="2" borderId="29" xfId="2" applyFont="1" applyFill="1" applyBorder="1" applyAlignment="1">
      <alignment horizontal="center" vertical="center"/>
    </xf>
    <xf numFmtId="0" fontId="16" fillId="2" borderId="29" xfId="7" applyFont="1" applyFill="1" applyBorder="1" applyAlignment="1">
      <alignment horizontal="center" vertical="center" wrapText="1"/>
    </xf>
    <xf numFmtId="14" fontId="16" fillId="2" borderId="29" xfId="7" applyNumberFormat="1" applyFont="1" applyFill="1" applyBorder="1" applyAlignment="1">
      <alignment horizontal="center" vertical="center" wrapText="1"/>
    </xf>
    <xf numFmtId="0" fontId="24" fillId="0" borderId="21" xfId="0" applyFont="1" applyBorder="1" applyAlignment="1">
      <alignment horizontal="center"/>
    </xf>
    <xf numFmtId="14" fontId="24" fillId="0" borderId="21" xfId="0" applyNumberFormat="1" applyFont="1" applyBorder="1" applyAlignment="1">
      <alignment horizontal="center"/>
    </xf>
    <xf numFmtId="0" fontId="12" fillId="0" borderId="1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0" fillId="0" borderId="5" xfId="2" applyFont="1" applyFill="1" applyBorder="1" applyAlignment="1">
      <alignment horizontal="right" vertical="center"/>
    </xf>
    <xf numFmtId="0" fontId="10" fillId="0" borderId="22" xfId="2" applyFont="1" applyFill="1" applyBorder="1" applyAlignment="1">
      <alignment horizontal="right" vertical="center" wrapText="1"/>
    </xf>
    <xf numFmtId="0" fontId="24" fillId="0" borderId="21" xfId="0" applyNumberFormat="1" applyFont="1" applyBorder="1" applyAlignment="1">
      <alignment horizontal="center"/>
    </xf>
    <xf numFmtId="0" fontId="8" fillId="0" borderId="10" xfId="0" applyFont="1" applyFill="1" applyBorder="1" applyAlignment="1">
      <alignment horizontal="right" vertical="center"/>
    </xf>
    <xf numFmtId="1" fontId="8" fillId="0" borderId="11" xfId="2" applyNumberFormat="1" applyFont="1" applyFill="1" applyBorder="1" applyAlignment="1">
      <alignment horizontal="right" vertical="center"/>
    </xf>
    <xf numFmtId="1" fontId="24" fillId="0" borderId="21" xfId="0" applyNumberFormat="1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3" borderId="30" xfId="0" applyFont="1" applyFill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4" borderId="21" xfId="0" applyFont="1" applyFill="1" applyBorder="1" applyAlignment="1">
      <alignment horizontal="center" vertical="center"/>
    </xf>
    <xf numFmtId="0" fontId="25" fillId="3" borderId="21" xfId="0" applyFont="1" applyFill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5" fillId="0" borderId="21" xfId="0" applyFont="1" applyBorder="1" applyAlignment="1">
      <alignment vertical="center"/>
    </xf>
    <xf numFmtId="0" fontId="19" fillId="0" borderId="13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2" fillId="0" borderId="20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6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1" xfId="2" applyFont="1" applyFill="1" applyBorder="1" applyAlignment="1">
      <alignment horizontal="left" vertical="center"/>
    </xf>
    <xf numFmtId="165" fontId="12" fillId="2" borderId="7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12" fillId="2" borderId="13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0" xfId="2" applyFont="1" applyFill="1" applyAlignment="1">
      <alignment horizontal="center" vertical="center"/>
    </xf>
    <xf numFmtId="0" fontId="12" fillId="2" borderId="9" xfId="2" applyFont="1" applyFill="1" applyBorder="1" applyAlignment="1">
      <alignment horizontal="center" vertical="center"/>
    </xf>
    <xf numFmtId="0" fontId="16" fillId="2" borderId="7" xfId="7" applyFont="1" applyFill="1" applyBorder="1" applyAlignment="1">
      <alignment horizontal="center" vertical="center" wrapText="1"/>
    </xf>
    <xf numFmtId="0" fontId="16" fillId="2" borderId="11" xfId="7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0" xfId="2" applyNumberFormat="1" applyFont="1" applyFill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</cellXfs>
  <cellStyles count="8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Стартовый протокол Смирнов_20101106_Results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368130</xdr:colOff>
      <xdr:row>0</xdr:row>
      <xdr:rowOff>84032</xdr:rowOff>
    </xdr:from>
    <xdr:to>
      <xdr:col>10</xdr:col>
      <xdr:colOff>942975</xdr:colOff>
      <xdr:row>4</xdr:row>
      <xdr:rowOff>10584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39999A25-8718-4153-B87C-DED994E52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5390" y="84032"/>
          <a:ext cx="1512104" cy="99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31750</xdr:colOff>
      <xdr:row>0</xdr:row>
      <xdr:rowOff>52916</xdr:rowOff>
    </xdr:from>
    <xdr:to>
      <xdr:col>2</xdr:col>
      <xdr:colOff>71966</xdr:colOff>
      <xdr:row>3</xdr:row>
      <xdr:rowOff>214841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91C733CD-D294-4B26-8F1E-091082CCB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52916"/>
          <a:ext cx="1061296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368130</xdr:colOff>
      <xdr:row>0</xdr:row>
      <xdr:rowOff>84032</xdr:rowOff>
    </xdr:from>
    <xdr:to>
      <xdr:col>10</xdr:col>
      <xdr:colOff>942974</xdr:colOff>
      <xdr:row>4</xdr:row>
      <xdr:rowOff>10584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39999A25-8718-4153-B87C-DED994E52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5390" y="84032"/>
          <a:ext cx="1512104" cy="99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31750</xdr:colOff>
      <xdr:row>0</xdr:row>
      <xdr:rowOff>52916</xdr:rowOff>
    </xdr:from>
    <xdr:to>
      <xdr:col>2</xdr:col>
      <xdr:colOff>71966</xdr:colOff>
      <xdr:row>3</xdr:row>
      <xdr:rowOff>214841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91C733CD-D294-4B26-8F1E-091082CCB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52916"/>
          <a:ext cx="1061296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368130</xdr:colOff>
      <xdr:row>0</xdr:row>
      <xdr:rowOff>84032</xdr:rowOff>
    </xdr:from>
    <xdr:to>
      <xdr:col>10</xdr:col>
      <xdr:colOff>942974</xdr:colOff>
      <xdr:row>4</xdr:row>
      <xdr:rowOff>10584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39999A25-8718-4153-B87C-DED994E52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5390" y="84032"/>
          <a:ext cx="1512104" cy="99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31750</xdr:colOff>
      <xdr:row>0</xdr:row>
      <xdr:rowOff>52916</xdr:rowOff>
    </xdr:from>
    <xdr:to>
      <xdr:col>2</xdr:col>
      <xdr:colOff>71966</xdr:colOff>
      <xdr:row>3</xdr:row>
      <xdr:rowOff>214841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91C733CD-D294-4B26-8F1E-091082CCB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52916"/>
          <a:ext cx="1061296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368130</xdr:colOff>
      <xdr:row>0</xdr:row>
      <xdr:rowOff>84032</xdr:rowOff>
    </xdr:from>
    <xdr:to>
      <xdr:col>10</xdr:col>
      <xdr:colOff>942974</xdr:colOff>
      <xdr:row>4</xdr:row>
      <xdr:rowOff>10584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39999A25-8718-4153-B87C-DED994E52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5390" y="84032"/>
          <a:ext cx="1512104" cy="99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31750</xdr:colOff>
      <xdr:row>0</xdr:row>
      <xdr:rowOff>52916</xdr:rowOff>
    </xdr:from>
    <xdr:to>
      <xdr:col>2</xdr:col>
      <xdr:colOff>71966</xdr:colOff>
      <xdr:row>3</xdr:row>
      <xdr:rowOff>214841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91C733CD-D294-4B26-8F1E-091082CCB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52916"/>
          <a:ext cx="1061296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368130</xdr:colOff>
      <xdr:row>0</xdr:row>
      <xdr:rowOff>84032</xdr:rowOff>
    </xdr:from>
    <xdr:to>
      <xdr:col>10</xdr:col>
      <xdr:colOff>942975</xdr:colOff>
      <xdr:row>4</xdr:row>
      <xdr:rowOff>10584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39999A25-8718-4153-B87C-DED994E52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5390" y="84032"/>
          <a:ext cx="1512104" cy="99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31750</xdr:colOff>
      <xdr:row>0</xdr:row>
      <xdr:rowOff>52916</xdr:rowOff>
    </xdr:from>
    <xdr:to>
      <xdr:col>2</xdr:col>
      <xdr:colOff>71966</xdr:colOff>
      <xdr:row>3</xdr:row>
      <xdr:rowOff>214841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91C733CD-D294-4B26-8F1E-091082CCB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52916"/>
          <a:ext cx="1061296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368130</xdr:colOff>
      <xdr:row>0</xdr:row>
      <xdr:rowOff>84032</xdr:rowOff>
    </xdr:from>
    <xdr:to>
      <xdr:col>10</xdr:col>
      <xdr:colOff>942974</xdr:colOff>
      <xdr:row>4</xdr:row>
      <xdr:rowOff>10584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39999A25-8718-4153-B87C-DED994E52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5390" y="84032"/>
          <a:ext cx="1512104" cy="99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31750</xdr:colOff>
      <xdr:row>0</xdr:row>
      <xdr:rowOff>52916</xdr:rowOff>
    </xdr:from>
    <xdr:to>
      <xdr:col>2</xdr:col>
      <xdr:colOff>71966</xdr:colOff>
      <xdr:row>3</xdr:row>
      <xdr:rowOff>214841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91C733CD-D294-4B26-8F1E-091082CCB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52916"/>
          <a:ext cx="1061296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368130</xdr:colOff>
      <xdr:row>0</xdr:row>
      <xdr:rowOff>84032</xdr:rowOff>
    </xdr:from>
    <xdr:to>
      <xdr:col>10</xdr:col>
      <xdr:colOff>942974</xdr:colOff>
      <xdr:row>4</xdr:row>
      <xdr:rowOff>10584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3630" y="84032"/>
          <a:ext cx="1485011" cy="984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31750</xdr:colOff>
      <xdr:row>0</xdr:row>
      <xdr:rowOff>52916</xdr:rowOff>
    </xdr:from>
    <xdr:to>
      <xdr:col>2</xdr:col>
      <xdr:colOff>71966</xdr:colOff>
      <xdr:row>3</xdr:row>
      <xdr:rowOff>214841</xdr:rowOff>
    </xdr:to>
    <xdr:pic>
      <xdr:nvPicPr>
        <xdr:cNvPr id="6" name="Рисунок 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52916"/>
          <a:ext cx="1011766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outlinePr summaryBelow="0"/>
    <pageSetUpPr fitToPage="1"/>
  </sheetPr>
  <dimension ref="A1:Z46"/>
  <sheetViews>
    <sheetView showGridLines="0" tabSelected="1" view="pageBreakPreview" zoomScale="70" zoomScaleNormal="70" zoomScaleSheetLayoutView="70" zoomScalePageLayoutView="50" workbookViewId="0">
      <selection activeCell="F25" sqref="F25"/>
    </sheetView>
  </sheetViews>
  <sheetFormatPr defaultColWidth="9.140625" defaultRowHeight="12.75" x14ac:dyDescent="0.2"/>
  <cols>
    <col min="1" max="1" width="7" style="1" customWidth="1"/>
    <col min="2" max="2" width="7.85546875" style="26" customWidth="1"/>
    <col min="3" max="3" width="14.7109375" style="26" customWidth="1"/>
    <col min="4" max="4" width="23.28515625" style="1" customWidth="1"/>
    <col min="5" max="5" width="13.5703125" style="11" customWidth="1"/>
    <col min="6" max="6" width="9.5703125" style="1" customWidth="1"/>
    <col min="7" max="7" width="28.28515625" style="1" customWidth="1"/>
    <col min="8" max="8" width="17.85546875" style="21" customWidth="1"/>
    <col min="9" max="9" width="17.28515625" style="21" customWidth="1"/>
    <col min="10" max="10" width="13.7109375" style="1" customWidth="1"/>
    <col min="11" max="11" width="15" style="1" customWidth="1"/>
    <col min="12" max="16384" width="9.140625" style="1"/>
  </cols>
  <sheetData>
    <row r="1" spans="1:11" customFormat="1" ht="21" x14ac:dyDescent="0.2">
      <c r="A1" s="111" t="s">
        <v>28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1" customFormat="1" ht="21" x14ac:dyDescent="0.2">
      <c r="A2" s="111" t="s">
        <v>27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</row>
    <row r="3" spans="1:11" customFormat="1" ht="21" x14ac:dyDescent="0.2">
      <c r="A3" s="111" t="s">
        <v>197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</row>
    <row r="4" spans="1:11" customFormat="1" ht="21" x14ac:dyDescent="0.2">
      <c r="A4" s="111" t="s">
        <v>64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</row>
    <row r="5" spans="1:11" customFormat="1" ht="21" x14ac:dyDescent="0.2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</row>
    <row r="6" spans="1:11" customFormat="1" ht="28.5" x14ac:dyDescent="0.2">
      <c r="A6" s="112" t="s">
        <v>199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</row>
    <row r="7" spans="1:11" customFormat="1" ht="21" x14ac:dyDescent="0.2">
      <c r="A7" s="113" t="s">
        <v>11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</row>
    <row r="8" spans="1:11" customFormat="1" ht="21.75" thickBot="1" x14ac:dyDescent="0.25">
      <c r="A8" s="114" t="s">
        <v>24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</row>
    <row r="9" spans="1:11" ht="19.5" customHeight="1" thickTop="1" x14ac:dyDescent="0.2">
      <c r="A9" s="115" t="s">
        <v>16</v>
      </c>
      <c r="B9" s="116"/>
      <c r="C9" s="116"/>
      <c r="D9" s="116"/>
      <c r="E9" s="116"/>
      <c r="F9" s="116"/>
      <c r="G9" s="116"/>
      <c r="H9" s="116"/>
      <c r="I9" s="116"/>
      <c r="J9" s="116"/>
      <c r="K9" s="117"/>
    </row>
    <row r="10" spans="1:11" ht="18" customHeight="1" x14ac:dyDescent="0.2">
      <c r="A10" s="118" t="s">
        <v>192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20"/>
    </row>
    <row r="11" spans="1:11" ht="19.5" customHeight="1" x14ac:dyDescent="0.2">
      <c r="A11" s="118" t="s">
        <v>202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20"/>
    </row>
    <row r="12" spans="1:11" ht="5.25" customHeight="1" x14ac:dyDescent="0.2">
      <c r="A12" s="108" t="s">
        <v>24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10"/>
    </row>
    <row r="13" spans="1:11" ht="15.75" x14ac:dyDescent="0.2">
      <c r="A13" s="121" t="s">
        <v>62</v>
      </c>
      <c r="B13" s="122"/>
      <c r="C13" s="122"/>
      <c r="D13" s="122"/>
      <c r="E13" s="2"/>
      <c r="F13" s="94" t="s">
        <v>194</v>
      </c>
      <c r="G13" s="81"/>
      <c r="H13" s="12"/>
      <c r="I13" s="12"/>
      <c r="J13" s="3"/>
      <c r="K13" s="4" t="s">
        <v>204</v>
      </c>
    </row>
    <row r="14" spans="1:11" ht="15.75" x14ac:dyDescent="0.2">
      <c r="A14" s="123" t="s">
        <v>193</v>
      </c>
      <c r="B14" s="124"/>
      <c r="C14" s="124"/>
      <c r="D14" s="124"/>
      <c r="E14" s="5"/>
      <c r="F14" s="31" t="s">
        <v>195</v>
      </c>
      <c r="G14" s="31"/>
      <c r="H14" s="13"/>
      <c r="I14" s="13"/>
      <c r="J14" s="6"/>
      <c r="K14" s="7" t="s">
        <v>203</v>
      </c>
    </row>
    <row r="15" spans="1:11" ht="15" x14ac:dyDescent="0.2">
      <c r="A15" s="125" t="s">
        <v>6</v>
      </c>
      <c r="B15" s="126"/>
      <c r="C15" s="126"/>
      <c r="D15" s="126"/>
      <c r="E15" s="126"/>
      <c r="F15" s="126"/>
      <c r="G15" s="127"/>
      <c r="H15" s="128" t="s">
        <v>0</v>
      </c>
      <c r="I15" s="129"/>
      <c r="J15" s="129"/>
      <c r="K15" s="130"/>
    </row>
    <row r="16" spans="1:11" ht="24.95" customHeight="1" x14ac:dyDescent="0.2">
      <c r="A16" s="14" t="s">
        <v>12</v>
      </c>
      <c r="B16" s="8"/>
      <c r="C16" s="8"/>
      <c r="D16" s="15"/>
      <c r="E16" s="16"/>
      <c r="F16" s="15"/>
      <c r="G16" s="95"/>
      <c r="H16" s="43" t="s">
        <v>29</v>
      </c>
      <c r="I16" s="44"/>
      <c r="J16" s="44"/>
      <c r="K16" s="45"/>
    </row>
    <row r="17" spans="1:11" ht="24.95" customHeight="1" x14ac:dyDescent="0.2">
      <c r="A17" s="14" t="s">
        <v>13</v>
      </c>
      <c r="B17" s="8"/>
      <c r="C17" s="8"/>
      <c r="D17" s="9"/>
      <c r="E17" s="30"/>
      <c r="F17" s="17"/>
      <c r="G17" s="86" t="s">
        <v>143</v>
      </c>
      <c r="H17" s="43" t="s">
        <v>31</v>
      </c>
      <c r="I17" s="44"/>
      <c r="J17" s="44"/>
      <c r="K17" s="62" t="s">
        <v>59</v>
      </c>
    </row>
    <row r="18" spans="1:11" ht="24.95" customHeight="1" x14ac:dyDescent="0.2">
      <c r="A18" s="14" t="s">
        <v>14</v>
      </c>
      <c r="B18" s="8"/>
      <c r="C18" s="8"/>
      <c r="D18" s="9"/>
      <c r="E18" s="30"/>
      <c r="F18" s="17"/>
      <c r="G18" s="86" t="s">
        <v>144</v>
      </c>
      <c r="H18" s="43" t="s">
        <v>32</v>
      </c>
      <c r="I18" s="44"/>
      <c r="J18" s="44"/>
      <c r="K18" s="62" t="s">
        <v>60</v>
      </c>
    </row>
    <row r="19" spans="1:11" ht="24.95" customHeight="1" thickBot="1" x14ac:dyDescent="0.25">
      <c r="A19" s="14" t="s">
        <v>10</v>
      </c>
      <c r="B19" s="32"/>
      <c r="C19" s="32"/>
      <c r="D19" s="17"/>
      <c r="F19" s="34"/>
      <c r="G19" s="96" t="s">
        <v>150</v>
      </c>
      <c r="H19" s="33" t="s">
        <v>30</v>
      </c>
      <c r="I19" s="46"/>
      <c r="J19" s="29"/>
      <c r="K19" s="63">
        <v>1</v>
      </c>
    </row>
    <row r="20" spans="1:11" ht="7.5" customHeight="1" thickTop="1" x14ac:dyDescent="0.2">
      <c r="A20" s="65"/>
      <c r="B20" s="66"/>
      <c r="C20" s="66"/>
      <c r="D20" s="65"/>
      <c r="E20" s="67"/>
      <c r="F20" s="65"/>
      <c r="G20" s="65"/>
      <c r="H20" s="68"/>
      <c r="I20" s="68"/>
      <c r="J20" s="65"/>
      <c r="K20" s="65"/>
    </row>
    <row r="21" spans="1:11" s="10" customFormat="1" ht="36.75" customHeight="1" x14ac:dyDescent="0.2">
      <c r="A21" s="88" t="s">
        <v>4</v>
      </c>
      <c r="B21" s="89" t="s">
        <v>8</v>
      </c>
      <c r="C21" s="89" t="s">
        <v>23</v>
      </c>
      <c r="D21" s="89" t="s">
        <v>1</v>
      </c>
      <c r="E21" s="90" t="s">
        <v>22</v>
      </c>
      <c r="F21" s="89" t="s">
        <v>5</v>
      </c>
      <c r="G21" s="89" t="s">
        <v>26</v>
      </c>
      <c r="H21" s="135" t="s">
        <v>38</v>
      </c>
      <c r="I21" s="136"/>
      <c r="J21" s="79" t="s">
        <v>18</v>
      </c>
      <c r="K21" s="79" t="s">
        <v>9</v>
      </c>
    </row>
    <row r="22" spans="1:11" s="75" customFormat="1" ht="24.95" customHeight="1" x14ac:dyDescent="0.25">
      <c r="A22" s="72">
        <v>1</v>
      </c>
      <c r="B22" s="91">
        <v>327</v>
      </c>
      <c r="C22" s="83" t="s">
        <v>146</v>
      </c>
      <c r="D22" s="91" t="s">
        <v>145</v>
      </c>
      <c r="E22" s="92">
        <v>40869</v>
      </c>
      <c r="F22" s="91" t="s">
        <v>49</v>
      </c>
      <c r="G22" s="91" t="s">
        <v>70</v>
      </c>
      <c r="H22" s="97"/>
      <c r="I22" s="72"/>
      <c r="J22" s="73"/>
      <c r="K22" s="74"/>
    </row>
    <row r="23" spans="1:11" s="75" customFormat="1" ht="24.95" customHeight="1" x14ac:dyDescent="0.25">
      <c r="A23" s="72">
        <v>2</v>
      </c>
      <c r="B23" s="91">
        <v>29</v>
      </c>
      <c r="C23" s="91"/>
      <c r="D23" s="91" t="s">
        <v>147</v>
      </c>
      <c r="E23" s="91">
        <v>2011</v>
      </c>
      <c r="F23" s="91" t="s">
        <v>205</v>
      </c>
      <c r="G23" s="91" t="s">
        <v>70</v>
      </c>
      <c r="H23" s="91"/>
      <c r="I23" s="72"/>
      <c r="J23" s="76"/>
      <c r="K23" s="77"/>
    </row>
    <row r="24" spans="1:11" s="75" customFormat="1" ht="24.95" customHeight="1" thickBot="1" x14ac:dyDescent="0.3">
      <c r="A24" s="72">
        <v>3</v>
      </c>
      <c r="B24" s="91">
        <v>725</v>
      </c>
      <c r="C24" s="101">
        <v>10132853608</v>
      </c>
      <c r="D24" s="91" t="s">
        <v>148</v>
      </c>
      <c r="E24" s="92">
        <v>40478</v>
      </c>
      <c r="F24" s="91" t="s">
        <v>49</v>
      </c>
      <c r="G24" s="91" t="s">
        <v>97</v>
      </c>
      <c r="H24" s="91"/>
      <c r="I24" s="72"/>
      <c r="J24" s="76"/>
      <c r="K24" s="77"/>
    </row>
    <row r="25" spans="1:11" s="75" customFormat="1" ht="24.95" customHeight="1" x14ac:dyDescent="0.25">
      <c r="A25" s="72">
        <v>4</v>
      </c>
      <c r="B25" s="91">
        <v>673</v>
      </c>
      <c r="C25" s="102">
        <v>10133192502</v>
      </c>
      <c r="D25" s="91" t="s">
        <v>149</v>
      </c>
      <c r="E25" s="92">
        <v>40880</v>
      </c>
      <c r="F25" s="91" t="s">
        <v>206</v>
      </c>
      <c r="G25" s="91" t="s">
        <v>97</v>
      </c>
      <c r="H25" s="91"/>
      <c r="I25" s="72"/>
      <c r="J25" s="76"/>
      <c r="K25" s="78"/>
    </row>
    <row r="26" spans="1:11" ht="24.95" customHeight="1" x14ac:dyDescent="0.25">
      <c r="A26" s="82"/>
      <c r="B26" s="83"/>
      <c r="C26" s="83"/>
      <c r="D26" s="83"/>
      <c r="E26" s="83"/>
      <c r="F26" s="83"/>
      <c r="G26" s="83"/>
      <c r="H26" s="84"/>
      <c r="I26" s="84"/>
      <c r="J26" s="85"/>
      <c r="K26" s="85"/>
    </row>
    <row r="27" spans="1:11" ht="15" x14ac:dyDescent="0.2">
      <c r="A27" s="131" t="s">
        <v>3</v>
      </c>
      <c r="B27" s="132"/>
      <c r="C27" s="132"/>
      <c r="D27" s="132"/>
      <c r="E27" s="64"/>
      <c r="F27" s="64"/>
      <c r="G27" s="133" t="s">
        <v>25</v>
      </c>
      <c r="H27" s="133"/>
      <c r="I27" s="132"/>
      <c r="J27" s="133"/>
      <c r="K27" s="134"/>
    </row>
    <row r="28" spans="1:11" x14ac:dyDescent="0.2">
      <c r="A28" s="54" t="s">
        <v>33</v>
      </c>
      <c r="B28" s="17"/>
      <c r="C28" s="17"/>
      <c r="D28" s="55"/>
      <c r="E28" s="19"/>
      <c r="F28" s="52"/>
      <c r="G28" s="18" t="s">
        <v>21</v>
      </c>
      <c r="H28" s="48">
        <v>2</v>
      </c>
      <c r="I28" s="58"/>
      <c r="J28" s="35" t="s">
        <v>19</v>
      </c>
      <c r="K28" s="98">
        <f>COUNTIF(F22:F25,"ЗМС")</f>
        <v>0</v>
      </c>
    </row>
    <row r="29" spans="1:11" x14ac:dyDescent="0.2">
      <c r="A29" s="54" t="s">
        <v>34</v>
      </c>
      <c r="B29" s="17"/>
      <c r="C29" s="17"/>
      <c r="D29" s="55"/>
      <c r="E29" s="1"/>
      <c r="F29" s="53"/>
      <c r="G29" s="20" t="s">
        <v>45</v>
      </c>
      <c r="H29" s="99">
        <v>4</v>
      </c>
      <c r="I29" s="50"/>
      <c r="J29" s="35" t="s">
        <v>15</v>
      </c>
      <c r="K29" s="98">
        <f>COUNTIF(F23:F25,"МСМК")</f>
        <v>0</v>
      </c>
    </row>
    <row r="30" spans="1:11" x14ac:dyDescent="0.2">
      <c r="A30" s="54" t="s">
        <v>35</v>
      </c>
      <c r="B30" s="17"/>
      <c r="C30" s="17"/>
      <c r="D30" s="55"/>
      <c r="E30" s="1"/>
      <c r="F30" s="53"/>
      <c r="G30" s="20" t="s">
        <v>46</v>
      </c>
      <c r="H30" s="99">
        <v>4</v>
      </c>
      <c r="I30" s="50"/>
      <c r="J30" s="35" t="s">
        <v>17</v>
      </c>
      <c r="K30" s="98">
        <f>COUNTIF(F24:F27,"МС")</f>
        <v>0</v>
      </c>
    </row>
    <row r="31" spans="1:11" ht="9.75" customHeight="1" x14ac:dyDescent="0.2">
      <c r="A31" s="54" t="s">
        <v>36</v>
      </c>
      <c r="B31" s="17"/>
      <c r="C31" s="17"/>
      <c r="D31" s="55"/>
      <c r="E31" s="1"/>
      <c r="F31" s="53"/>
      <c r="G31" s="20" t="s">
        <v>40</v>
      </c>
      <c r="H31" s="48">
        <v>4</v>
      </c>
      <c r="I31" s="49"/>
      <c r="J31" s="35" t="s">
        <v>20</v>
      </c>
      <c r="K31" s="98">
        <f>COUNTIF(F22:F28,"КМС")</f>
        <v>0</v>
      </c>
    </row>
    <row r="32" spans="1:11" x14ac:dyDescent="0.2">
      <c r="A32" s="54"/>
      <c r="B32" s="17"/>
      <c r="C32" s="17"/>
      <c r="D32" s="55"/>
      <c r="E32" s="1"/>
      <c r="F32" s="53"/>
      <c r="G32" s="20" t="s">
        <v>41</v>
      </c>
      <c r="H32" s="48">
        <v>0</v>
      </c>
      <c r="I32" s="49"/>
      <c r="J32" s="69" t="s">
        <v>47</v>
      </c>
      <c r="K32" s="98">
        <f>COUNTIF(F22:F29,"1 сп.р.")</f>
        <v>0</v>
      </c>
    </row>
    <row r="33" spans="1:26" x14ac:dyDescent="0.2">
      <c r="A33" s="54"/>
      <c r="B33" s="17"/>
      <c r="C33" s="17"/>
      <c r="D33" s="55"/>
      <c r="E33" s="1"/>
      <c r="F33" s="53"/>
      <c r="G33" s="20" t="s">
        <v>42</v>
      </c>
      <c r="H33" s="36">
        <v>0</v>
      </c>
      <c r="I33" s="51"/>
      <c r="J33" s="70" t="s">
        <v>49</v>
      </c>
      <c r="K33" s="98">
        <f>COUNTIF(F22:F30,"2 сп.р.")</f>
        <v>2</v>
      </c>
    </row>
    <row r="34" spans="1:26" x14ac:dyDescent="0.2">
      <c r="A34" s="54"/>
      <c r="B34" s="17"/>
      <c r="C34" s="17"/>
      <c r="D34" s="55"/>
      <c r="E34" s="22"/>
      <c r="F34" s="59"/>
      <c r="G34" s="20" t="s">
        <v>43</v>
      </c>
      <c r="H34" s="36">
        <f>COUNTIF(A22:A25,"ДСКВ")</f>
        <v>0</v>
      </c>
      <c r="I34" s="60"/>
      <c r="J34" s="70" t="s">
        <v>48</v>
      </c>
      <c r="K34" s="98">
        <f>COUNTIF(F22:F31,"3 сп.р.")</f>
        <v>0</v>
      </c>
    </row>
    <row r="35" spans="1:26" x14ac:dyDescent="0.2">
      <c r="A35" s="23"/>
      <c r="K35" s="24"/>
    </row>
    <row r="36" spans="1:26" ht="15.75" x14ac:dyDescent="0.2">
      <c r="A36" s="138" t="s">
        <v>2</v>
      </c>
      <c r="B36" s="139"/>
      <c r="C36" s="139"/>
      <c r="D36" s="139"/>
      <c r="E36" s="140" t="s">
        <v>7</v>
      </c>
      <c r="F36" s="140"/>
      <c r="G36" s="140"/>
      <c r="H36" s="140"/>
      <c r="I36" s="140" t="s">
        <v>37</v>
      </c>
      <c r="J36" s="140"/>
      <c r="K36" s="141"/>
    </row>
    <row r="37" spans="1:26" x14ac:dyDescent="0.2">
      <c r="A37" s="23"/>
      <c r="B37" s="1"/>
      <c r="C37" s="1"/>
      <c r="E37" s="1"/>
      <c r="F37" s="19"/>
      <c r="G37" s="19"/>
      <c r="H37" s="19"/>
      <c r="I37" s="19"/>
      <c r="J37" s="19"/>
      <c r="K37" s="28"/>
    </row>
    <row r="38" spans="1:26" x14ac:dyDescent="0.2">
      <c r="A38" s="25"/>
      <c r="D38" s="26"/>
      <c r="E38" s="56"/>
      <c r="F38" s="26"/>
      <c r="G38" s="26"/>
      <c r="H38" s="57"/>
      <c r="I38" s="57"/>
      <c r="J38" s="26"/>
      <c r="K38" s="27"/>
    </row>
    <row r="39" spans="1:26" s="11" customFormat="1" x14ac:dyDescent="0.2">
      <c r="A39" s="25"/>
      <c r="B39" s="26"/>
      <c r="C39" s="26"/>
      <c r="D39" s="26"/>
      <c r="E39" s="56"/>
      <c r="F39" s="26"/>
      <c r="G39" s="26"/>
      <c r="H39" s="57"/>
      <c r="I39" s="57"/>
      <c r="J39" s="26"/>
      <c r="K39" s="27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s="39" customFormat="1" ht="18.75" x14ac:dyDescent="0.2">
      <c r="A40" s="25"/>
      <c r="B40" s="26"/>
      <c r="C40" s="26"/>
      <c r="D40" s="26"/>
      <c r="E40" s="56"/>
      <c r="F40" s="26"/>
      <c r="G40" s="26"/>
      <c r="H40" s="57"/>
      <c r="I40" s="57"/>
      <c r="J40" s="26"/>
      <c r="K40" s="27"/>
    </row>
    <row r="41" spans="1:26" x14ac:dyDescent="0.2">
      <c r="A41" s="25"/>
      <c r="D41" s="26"/>
      <c r="E41" s="56"/>
      <c r="F41" s="26"/>
      <c r="G41" s="26"/>
      <c r="H41" s="57"/>
      <c r="I41" s="57"/>
      <c r="J41" s="26"/>
      <c r="K41" s="27"/>
    </row>
    <row r="42" spans="1:26" ht="16.5" thickBot="1" x14ac:dyDescent="0.25">
      <c r="A42" s="142" t="str">
        <f>G18</f>
        <v>СИЛАКОВА Н.И. (2К, г. Брянск)</v>
      </c>
      <c r="B42" s="143"/>
      <c r="C42" s="143"/>
      <c r="D42" s="143"/>
      <c r="E42" s="143" t="str">
        <f>G17</f>
        <v>АЛИПЧЕНКОВ А.В. (2К, г. Брянск)</v>
      </c>
      <c r="F42" s="143"/>
      <c r="G42" s="143"/>
      <c r="H42" s="143"/>
      <c r="I42" s="143" t="str">
        <f>G19</f>
        <v>БОЛХОВИТИН А. В. (2К, г. Брянск)</v>
      </c>
      <c r="J42" s="143"/>
      <c r="K42" s="144"/>
    </row>
    <row r="43" spans="1:26" ht="13.5" thickTop="1" x14ac:dyDescent="0.2"/>
    <row r="44" spans="1:26" ht="18.75" x14ac:dyDescent="0.2">
      <c r="A44" s="39"/>
      <c r="B44" s="40"/>
      <c r="C44" s="40"/>
      <c r="D44" s="39"/>
      <c r="E44" s="41"/>
      <c r="F44" s="39"/>
      <c r="G44" s="39"/>
      <c r="H44" s="42"/>
      <c r="I44" s="42"/>
      <c r="J44" s="39"/>
      <c r="K44" s="39"/>
    </row>
    <row r="45" spans="1:26" ht="21" x14ac:dyDescent="0.2">
      <c r="A45" s="37"/>
      <c r="B45" s="37"/>
      <c r="C45" s="38"/>
      <c r="D45" s="137"/>
      <c r="E45" s="137"/>
      <c r="F45" s="137"/>
      <c r="G45" s="137"/>
    </row>
    <row r="46" spans="1:26" ht="18.75" x14ac:dyDescent="0.2">
      <c r="D46" s="39"/>
    </row>
  </sheetData>
  <autoFilter ref="B21:G21"/>
  <mergeCells count="26">
    <mergeCell ref="D45:G45"/>
    <mergeCell ref="A36:D36"/>
    <mergeCell ref="E36:H36"/>
    <mergeCell ref="I36:K36"/>
    <mergeCell ref="A42:D42"/>
    <mergeCell ref="E42:H42"/>
    <mergeCell ref="I42:K42"/>
    <mergeCell ref="A13:D13"/>
    <mergeCell ref="A14:D14"/>
    <mergeCell ref="A15:G15"/>
    <mergeCell ref="H15:K15"/>
    <mergeCell ref="A27:D27"/>
    <mergeCell ref="G27:K27"/>
    <mergeCell ref="H21:I21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rintOptions horizontalCentered="1"/>
  <pageMargins left="0.19685039370078741" right="0.19685039370078741" top="0.78740157480314965" bottom="0.50055555555555553" header="0.15748031496062992" footer="0.11811023622047245"/>
  <pageSetup paperSize="256" scale="60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outlinePr summaryBelow="0"/>
    <pageSetUpPr fitToPage="1"/>
  </sheetPr>
  <dimension ref="A1:Z61"/>
  <sheetViews>
    <sheetView showGridLines="0" view="pageBreakPreview" topLeftCell="D1" zoomScale="86" zoomScaleNormal="70" zoomScaleSheetLayoutView="86" zoomScalePageLayoutView="50" workbookViewId="0">
      <selection activeCell="H48" sqref="H48"/>
    </sheetView>
  </sheetViews>
  <sheetFormatPr defaultColWidth="9.140625" defaultRowHeight="12.75" x14ac:dyDescent="0.2"/>
  <cols>
    <col min="1" max="1" width="7" style="1" customWidth="1"/>
    <col min="2" max="2" width="7.85546875" style="26" customWidth="1"/>
    <col min="3" max="3" width="14.7109375" style="26" customWidth="1"/>
    <col min="4" max="4" width="23.28515625" style="1" customWidth="1"/>
    <col min="5" max="5" width="13.5703125" style="11" customWidth="1"/>
    <col min="6" max="6" width="9.5703125" style="1" customWidth="1"/>
    <col min="7" max="7" width="29.85546875" style="1" customWidth="1"/>
    <col min="8" max="8" width="17" style="21" customWidth="1"/>
    <col min="9" max="9" width="17.85546875" style="21" customWidth="1"/>
    <col min="10" max="10" width="13.7109375" style="1" customWidth="1"/>
    <col min="11" max="11" width="15" style="1" customWidth="1"/>
    <col min="12" max="16384" width="9.140625" style="1"/>
  </cols>
  <sheetData>
    <row r="1" spans="1:11" customFormat="1" ht="21" x14ac:dyDescent="0.2">
      <c r="A1" s="111" t="s">
        <v>28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1" customFormat="1" ht="21" x14ac:dyDescent="0.2">
      <c r="A2" s="111" t="s">
        <v>27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</row>
    <row r="3" spans="1:11" customFormat="1" ht="21" x14ac:dyDescent="0.2">
      <c r="A3" s="111" t="s">
        <v>197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</row>
    <row r="4" spans="1:11" customFormat="1" ht="21" x14ac:dyDescent="0.2">
      <c r="A4" s="111" t="s">
        <v>64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</row>
    <row r="5" spans="1:11" customFormat="1" ht="21" x14ac:dyDescent="0.2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</row>
    <row r="6" spans="1:11" customFormat="1" ht="28.5" x14ac:dyDescent="0.2">
      <c r="A6" s="112" t="s">
        <v>199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</row>
    <row r="7" spans="1:11" customFormat="1" ht="21" x14ac:dyDescent="0.2">
      <c r="A7" s="113" t="s">
        <v>11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</row>
    <row r="8" spans="1:11" customFormat="1" ht="21.75" thickBot="1" x14ac:dyDescent="0.25">
      <c r="A8" s="114" t="s">
        <v>24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</row>
    <row r="9" spans="1:11" ht="19.5" customHeight="1" thickTop="1" x14ac:dyDescent="0.2">
      <c r="A9" s="115" t="s">
        <v>16</v>
      </c>
      <c r="B9" s="116"/>
      <c r="C9" s="116"/>
      <c r="D9" s="116"/>
      <c r="E9" s="116"/>
      <c r="F9" s="116"/>
      <c r="G9" s="116"/>
      <c r="H9" s="116"/>
      <c r="I9" s="116"/>
      <c r="J9" s="116"/>
      <c r="K9" s="117"/>
    </row>
    <row r="10" spans="1:11" ht="18" customHeight="1" x14ac:dyDescent="0.2">
      <c r="A10" s="118" t="s">
        <v>192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20"/>
    </row>
    <row r="11" spans="1:11" ht="19.5" customHeight="1" x14ac:dyDescent="0.2">
      <c r="A11" s="118" t="s">
        <v>201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20"/>
    </row>
    <row r="12" spans="1:11" ht="5.25" customHeight="1" x14ac:dyDescent="0.2">
      <c r="A12" s="108" t="s">
        <v>24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10"/>
    </row>
    <row r="13" spans="1:11" ht="15.75" x14ac:dyDescent="0.2">
      <c r="A13" s="121" t="s">
        <v>62</v>
      </c>
      <c r="B13" s="122"/>
      <c r="C13" s="122"/>
      <c r="D13" s="122"/>
      <c r="E13" s="2"/>
      <c r="F13" s="94" t="s">
        <v>194</v>
      </c>
      <c r="G13" s="93"/>
      <c r="H13" s="12"/>
      <c r="I13" s="12"/>
      <c r="J13" s="3"/>
      <c r="K13" s="4" t="s">
        <v>204</v>
      </c>
    </row>
    <row r="14" spans="1:11" ht="15.75" x14ac:dyDescent="0.2">
      <c r="A14" s="123" t="s">
        <v>193</v>
      </c>
      <c r="B14" s="124"/>
      <c r="C14" s="124"/>
      <c r="D14" s="124"/>
      <c r="E14" s="5"/>
      <c r="F14" s="31" t="s">
        <v>195</v>
      </c>
      <c r="G14" s="31"/>
      <c r="H14" s="13"/>
      <c r="I14" s="13"/>
      <c r="J14" s="6"/>
      <c r="K14" s="7" t="s">
        <v>203</v>
      </c>
    </row>
    <row r="15" spans="1:11" ht="15" x14ac:dyDescent="0.2">
      <c r="A15" s="125" t="s">
        <v>6</v>
      </c>
      <c r="B15" s="126"/>
      <c r="C15" s="126"/>
      <c r="D15" s="126"/>
      <c r="E15" s="126"/>
      <c r="F15" s="126"/>
      <c r="G15" s="127"/>
      <c r="H15" s="128" t="s">
        <v>0</v>
      </c>
      <c r="I15" s="129"/>
      <c r="J15" s="129"/>
      <c r="K15" s="130"/>
    </row>
    <row r="16" spans="1:11" ht="24.95" customHeight="1" x14ac:dyDescent="0.2">
      <c r="A16" s="14" t="s">
        <v>12</v>
      </c>
      <c r="B16" s="8"/>
      <c r="C16" s="8"/>
      <c r="D16" s="15"/>
      <c r="E16" s="16"/>
      <c r="F16" s="15"/>
      <c r="G16" s="95"/>
      <c r="H16" s="43" t="s">
        <v>29</v>
      </c>
      <c r="I16" s="44"/>
      <c r="J16" s="44"/>
      <c r="K16" s="45"/>
    </row>
    <row r="17" spans="1:11" ht="24.95" customHeight="1" x14ac:dyDescent="0.2">
      <c r="A17" s="14" t="s">
        <v>13</v>
      </c>
      <c r="B17" s="8"/>
      <c r="C17" s="8"/>
      <c r="D17" s="9"/>
      <c r="E17" s="30"/>
      <c r="F17" s="17"/>
      <c r="G17" s="86" t="s">
        <v>143</v>
      </c>
      <c r="H17" s="43" t="s">
        <v>31</v>
      </c>
      <c r="I17" s="44"/>
      <c r="J17" s="44"/>
      <c r="K17" s="62" t="s">
        <v>59</v>
      </c>
    </row>
    <row r="18" spans="1:11" ht="24.95" customHeight="1" x14ac:dyDescent="0.2">
      <c r="A18" s="14" t="s">
        <v>14</v>
      </c>
      <c r="B18" s="8"/>
      <c r="C18" s="8"/>
      <c r="D18" s="9"/>
      <c r="E18" s="30"/>
      <c r="F18" s="17"/>
      <c r="G18" s="86" t="s">
        <v>144</v>
      </c>
      <c r="H18" s="43" t="s">
        <v>32</v>
      </c>
      <c r="I18" s="44"/>
      <c r="J18" s="44"/>
      <c r="K18" s="62" t="s">
        <v>60</v>
      </c>
    </row>
    <row r="19" spans="1:11" ht="24.95" customHeight="1" thickBot="1" x14ac:dyDescent="0.25">
      <c r="A19" s="14" t="s">
        <v>10</v>
      </c>
      <c r="B19" s="32"/>
      <c r="C19" s="32"/>
      <c r="D19" s="17"/>
      <c r="F19" s="34"/>
      <c r="G19" s="96" t="s">
        <v>150</v>
      </c>
      <c r="H19" s="33" t="s">
        <v>30</v>
      </c>
      <c r="I19" s="46"/>
      <c r="J19" s="29"/>
      <c r="K19" s="63">
        <v>1</v>
      </c>
    </row>
    <row r="20" spans="1:11" ht="7.5" customHeight="1" thickTop="1" x14ac:dyDescent="0.2">
      <c r="A20" s="65"/>
      <c r="B20" s="66"/>
      <c r="C20" s="66"/>
      <c r="D20" s="65"/>
      <c r="E20" s="67"/>
      <c r="F20" s="65"/>
      <c r="G20" s="65"/>
      <c r="H20" s="68"/>
      <c r="I20" s="68"/>
      <c r="J20" s="65"/>
      <c r="K20" s="65"/>
    </row>
    <row r="21" spans="1:11" s="10" customFormat="1" ht="36.75" customHeight="1" x14ac:dyDescent="0.2">
      <c r="A21" s="88" t="s">
        <v>4</v>
      </c>
      <c r="B21" s="89" t="s">
        <v>8</v>
      </c>
      <c r="C21" s="89" t="s">
        <v>23</v>
      </c>
      <c r="D21" s="89" t="s">
        <v>1</v>
      </c>
      <c r="E21" s="90" t="s">
        <v>22</v>
      </c>
      <c r="F21" s="89" t="s">
        <v>5</v>
      </c>
      <c r="G21" s="89" t="s">
        <v>26</v>
      </c>
      <c r="H21" s="135" t="s">
        <v>38</v>
      </c>
      <c r="I21" s="136"/>
      <c r="J21" s="79" t="s">
        <v>18</v>
      </c>
      <c r="K21" s="79" t="s">
        <v>9</v>
      </c>
    </row>
    <row r="22" spans="1:11" s="75" customFormat="1" ht="24.95" customHeight="1" x14ac:dyDescent="0.25">
      <c r="A22" s="72">
        <v>1</v>
      </c>
      <c r="B22" s="91">
        <v>369</v>
      </c>
      <c r="C22" s="103">
        <v>10145018115</v>
      </c>
      <c r="D22" s="91" t="s">
        <v>152</v>
      </c>
      <c r="E22" s="92">
        <v>40633</v>
      </c>
      <c r="F22" s="91" t="s">
        <v>49</v>
      </c>
      <c r="G22" s="91" t="s">
        <v>70</v>
      </c>
      <c r="H22" s="97"/>
      <c r="I22" s="72"/>
      <c r="J22" s="73"/>
      <c r="K22" s="74"/>
    </row>
    <row r="23" spans="1:11" s="75" customFormat="1" ht="24.95" customHeight="1" x14ac:dyDescent="0.25">
      <c r="A23" s="72">
        <v>2</v>
      </c>
      <c r="B23" s="91">
        <v>337</v>
      </c>
      <c r="C23" s="103">
        <v>10137535068</v>
      </c>
      <c r="D23" s="91" t="s">
        <v>154</v>
      </c>
      <c r="E23" s="92">
        <v>40417</v>
      </c>
      <c r="F23" s="91" t="s">
        <v>49</v>
      </c>
      <c r="G23" s="91" t="s">
        <v>70</v>
      </c>
      <c r="H23" s="97"/>
      <c r="I23" s="72"/>
      <c r="J23" s="73"/>
      <c r="K23" s="74"/>
    </row>
    <row r="24" spans="1:11" s="75" customFormat="1" ht="24.95" customHeight="1" x14ac:dyDescent="0.25">
      <c r="A24" s="72">
        <v>3</v>
      </c>
      <c r="B24" s="91">
        <v>318</v>
      </c>
      <c r="C24" s="103">
        <v>10138841639</v>
      </c>
      <c r="D24" s="91" t="s">
        <v>151</v>
      </c>
      <c r="E24" s="92">
        <v>40202</v>
      </c>
      <c r="F24" s="91" t="s">
        <v>49</v>
      </c>
      <c r="G24" s="91" t="s">
        <v>70</v>
      </c>
      <c r="H24" s="97"/>
      <c r="I24" s="72"/>
      <c r="J24" s="73"/>
      <c r="K24" s="74"/>
    </row>
    <row r="25" spans="1:11" s="75" customFormat="1" ht="24.95" customHeight="1" x14ac:dyDescent="0.25">
      <c r="A25" s="72">
        <v>4</v>
      </c>
      <c r="B25" s="91">
        <v>333</v>
      </c>
      <c r="C25" s="103">
        <v>10137536078</v>
      </c>
      <c r="D25" s="91" t="s">
        <v>157</v>
      </c>
      <c r="E25" s="92">
        <v>40383</v>
      </c>
      <c r="F25" s="91" t="s">
        <v>49</v>
      </c>
      <c r="G25" s="91" t="s">
        <v>70</v>
      </c>
      <c r="H25" s="97"/>
      <c r="I25" s="72"/>
      <c r="J25" s="73"/>
      <c r="K25" s="74"/>
    </row>
    <row r="26" spans="1:11" s="75" customFormat="1" ht="24.95" customHeight="1" x14ac:dyDescent="0.25">
      <c r="A26" s="72">
        <v>5</v>
      </c>
      <c r="B26" s="91">
        <v>340</v>
      </c>
      <c r="C26" s="104">
        <v>10141468218</v>
      </c>
      <c r="D26" s="91" t="s">
        <v>155</v>
      </c>
      <c r="E26" s="92">
        <v>40393</v>
      </c>
      <c r="F26" s="91" t="s">
        <v>49</v>
      </c>
      <c r="G26" s="91" t="s">
        <v>70</v>
      </c>
      <c r="H26" s="97"/>
      <c r="I26" s="72"/>
      <c r="J26" s="73"/>
      <c r="K26" s="74"/>
    </row>
    <row r="27" spans="1:11" s="75" customFormat="1" ht="24.95" customHeight="1" x14ac:dyDescent="0.25">
      <c r="A27" s="72">
        <v>6</v>
      </c>
      <c r="B27" s="91">
        <v>324</v>
      </c>
      <c r="C27" s="105">
        <v>10094217494</v>
      </c>
      <c r="D27" s="91" t="s">
        <v>153</v>
      </c>
      <c r="E27" s="92">
        <v>40523</v>
      </c>
      <c r="F27" s="91" t="s">
        <v>48</v>
      </c>
      <c r="G27" s="91" t="s">
        <v>70</v>
      </c>
      <c r="H27" s="97"/>
      <c r="I27" s="72"/>
      <c r="J27" s="73"/>
      <c r="K27" s="74"/>
    </row>
    <row r="28" spans="1:11" s="75" customFormat="1" ht="24.95" customHeight="1" x14ac:dyDescent="0.25">
      <c r="A28" s="72">
        <v>7</v>
      </c>
      <c r="B28" s="91">
        <v>329</v>
      </c>
      <c r="C28" s="105">
        <v>10093887391</v>
      </c>
      <c r="D28" s="91" t="s">
        <v>156</v>
      </c>
      <c r="E28" s="92">
        <v>40803</v>
      </c>
      <c r="F28" s="91" t="s">
        <v>49</v>
      </c>
      <c r="G28" s="91" t="s">
        <v>70</v>
      </c>
      <c r="H28" s="97"/>
      <c r="I28" s="72"/>
      <c r="J28" s="73"/>
      <c r="K28" s="74"/>
    </row>
    <row r="29" spans="1:11" s="75" customFormat="1" ht="24.95" customHeight="1" x14ac:dyDescent="0.25">
      <c r="A29" s="72">
        <v>8</v>
      </c>
      <c r="B29" s="91">
        <v>328</v>
      </c>
      <c r="C29" s="106"/>
      <c r="D29" s="91" t="s">
        <v>160</v>
      </c>
      <c r="E29" s="92">
        <v>40882</v>
      </c>
      <c r="F29" s="91" t="s">
        <v>49</v>
      </c>
      <c r="G29" s="91" t="s">
        <v>70</v>
      </c>
      <c r="H29" s="97"/>
      <c r="I29" s="72"/>
      <c r="J29" s="73"/>
      <c r="K29" s="74"/>
    </row>
    <row r="30" spans="1:11" s="75" customFormat="1" ht="24.95" customHeight="1" x14ac:dyDescent="0.25">
      <c r="A30" s="72">
        <v>9</v>
      </c>
      <c r="B30" s="91">
        <v>301</v>
      </c>
      <c r="C30" s="103">
        <v>10141475086</v>
      </c>
      <c r="D30" s="91" t="s">
        <v>159</v>
      </c>
      <c r="E30" s="92">
        <v>40408</v>
      </c>
      <c r="F30" s="91" t="s">
        <v>49</v>
      </c>
      <c r="G30" s="91" t="s">
        <v>70</v>
      </c>
      <c r="H30" s="97"/>
      <c r="I30" s="72"/>
      <c r="J30" s="73"/>
      <c r="K30" s="74"/>
    </row>
    <row r="31" spans="1:11" s="75" customFormat="1" ht="24.95" customHeight="1" x14ac:dyDescent="0.25">
      <c r="A31" s="72">
        <v>10</v>
      </c>
      <c r="B31" s="91">
        <v>339</v>
      </c>
      <c r="C31" s="106"/>
      <c r="D31" s="91" t="s">
        <v>158</v>
      </c>
      <c r="E31" s="92">
        <v>40806</v>
      </c>
      <c r="F31" s="91" t="s">
        <v>205</v>
      </c>
      <c r="G31" s="91" t="s">
        <v>70</v>
      </c>
      <c r="H31" s="97"/>
      <c r="I31" s="72"/>
      <c r="J31" s="73"/>
      <c r="K31" s="74"/>
    </row>
    <row r="32" spans="1:11" s="75" customFormat="1" ht="24.95" customHeight="1" x14ac:dyDescent="0.25">
      <c r="A32" s="72">
        <v>11</v>
      </c>
      <c r="B32" s="91">
        <v>334</v>
      </c>
      <c r="C32" s="103"/>
      <c r="D32" s="91" t="s">
        <v>162</v>
      </c>
      <c r="E32" s="92">
        <v>40373</v>
      </c>
      <c r="F32" s="91" t="s">
        <v>48</v>
      </c>
      <c r="G32" s="91" t="s">
        <v>70</v>
      </c>
      <c r="H32" s="97"/>
      <c r="I32" s="72"/>
      <c r="J32" s="73"/>
      <c r="K32" s="74"/>
    </row>
    <row r="33" spans="1:11" s="75" customFormat="1" ht="24.95" customHeight="1" x14ac:dyDescent="0.25">
      <c r="A33" s="72">
        <v>12</v>
      </c>
      <c r="B33" s="91">
        <v>239</v>
      </c>
      <c r="C33" s="103">
        <v>10120949482</v>
      </c>
      <c r="D33" s="91" t="s">
        <v>164</v>
      </c>
      <c r="E33" s="92">
        <v>40229</v>
      </c>
      <c r="F33" s="91" t="s">
        <v>49</v>
      </c>
      <c r="G33" s="91" t="s">
        <v>97</v>
      </c>
      <c r="H33" s="97"/>
      <c r="I33" s="72"/>
      <c r="J33" s="73"/>
      <c r="K33" s="74"/>
    </row>
    <row r="34" spans="1:11" s="75" customFormat="1" ht="24.95" customHeight="1" x14ac:dyDescent="0.25">
      <c r="A34" s="72">
        <v>13</v>
      </c>
      <c r="B34" s="91">
        <v>306</v>
      </c>
      <c r="C34" s="106"/>
      <c r="D34" s="91" t="s">
        <v>167</v>
      </c>
      <c r="E34" s="92">
        <v>40883</v>
      </c>
      <c r="F34" s="91" t="s">
        <v>205</v>
      </c>
      <c r="G34" s="91" t="s">
        <v>70</v>
      </c>
      <c r="H34" s="97"/>
      <c r="I34" s="72"/>
      <c r="J34" s="73"/>
      <c r="K34" s="74"/>
    </row>
    <row r="35" spans="1:11" s="75" customFormat="1" ht="24.95" customHeight="1" x14ac:dyDescent="0.25">
      <c r="A35" s="72">
        <v>14</v>
      </c>
      <c r="B35" s="91">
        <v>550</v>
      </c>
      <c r="C35" s="103">
        <v>10119354541</v>
      </c>
      <c r="D35" s="91" t="s">
        <v>166</v>
      </c>
      <c r="E35" s="92">
        <v>40350</v>
      </c>
      <c r="F35" s="91" t="s">
        <v>48</v>
      </c>
      <c r="G35" s="91" t="s">
        <v>97</v>
      </c>
      <c r="H35" s="97"/>
      <c r="I35" s="72"/>
      <c r="J35" s="73"/>
      <c r="K35" s="74"/>
    </row>
    <row r="36" spans="1:11" s="75" customFormat="1" ht="24.95" customHeight="1" x14ac:dyDescent="0.25">
      <c r="A36" s="72">
        <v>15</v>
      </c>
      <c r="B36" s="91">
        <v>241</v>
      </c>
      <c r="C36" s="103">
        <v>10130344237</v>
      </c>
      <c r="D36" s="91" t="s">
        <v>169</v>
      </c>
      <c r="E36" s="92">
        <v>40537</v>
      </c>
      <c r="F36" s="91" t="s">
        <v>49</v>
      </c>
      <c r="G36" s="91" t="s">
        <v>97</v>
      </c>
      <c r="H36" s="97"/>
      <c r="I36" s="72"/>
      <c r="J36" s="73"/>
      <c r="K36" s="74"/>
    </row>
    <row r="37" spans="1:11" s="75" customFormat="1" ht="24.95" customHeight="1" x14ac:dyDescent="0.25">
      <c r="A37" s="72">
        <v>16</v>
      </c>
      <c r="B37" s="91">
        <v>382</v>
      </c>
      <c r="C37" s="106"/>
      <c r="D37" s="91" t="s">
        <v>163</v>
      </c>
      <c r="E37" s="92">
        <v>40674</v>
      </c>
      <c r="F37" s="91" t="s">
        <v>48</v>
      </c>
      <c r="G37" s="91" t="s">
        <v>70</v>
      </c>
      <c r="H37" s="97"/>
      <c r="I37" s="72"/>
      <c r="J37" s="73"/>
      <c r="K37" s="74"/>
    </row>
    <row r="38" spans="1:11" s="75" customFormat="1" ht="24.95" customHeight="1" x14ac:dyDescent="0.25">
      <c r="A38" s="72">
        <v>17</v>
      </c>
      <c r="B38" s="91">
        <v>39</v>
      </c>
      <c r="C38" s="106"/>
      <c r="D38" s="91" t="s">
        <v>165</v>
      </c>
      <c r="E38" s="92">
        <v>40515</v>
      </c>
      <c r="F38" s="91" t="s">
        <v>205</v>
      </c>
      <c r="G38" s="91" t="s">
        <v>70</v>
      </c>
      <c r="H38" s="97"/>
      <c r="I38" s="72"/>
      <c r="J38" s="73"/>
      <c r="K38" s="74"/>
    </row>
    <row r="39" spans="1:11" s="75" customFormat="1" ht="24.95" customHeight="1" x14ac:dyDescent="0.25">
      <c r="A39" s="72">
        <v>18</v>
      </c>
      <c r="B39" s="91">
        <v>343</v>
      </c>
      <c r="C39" s="106"/>
      <c r="D39" s="91" t="s">
        <v>161</v>
      </c>
      <c r="E39" s="92">
        <v>40749</v>
      </c>
      <c r="F39" s="91" t="s">
        <v>205</v>
      </c>
      <c r="G39" s="91" t="s">
        <v>70</v>
      </c>
      <c r="H39" s="97"/>
      <c r="I39" s="72"/>
      <c r="J39" s="73"/>
      <c r="K39" s="74"/>
    </row>
    <row r="40" spans="1:11" s="75" customFormat="1" ht="24.95" customHeight="1" x14ac:dyDescent="0.25">
      <c r="A40" s="72">
        <v>19</v>
      </c>
      <c r="B40" s="91">
        <v>333</v>
      </c>
      <c r="C40" s="106"/>
      <c r="D40" s="91" t="s">
        <v>168</v>
      </c>
      <c r="E40" s="92">
        <v>40373</v>
      </c>
      <c r="F40" s="91" t="s">
        <v>48</v>
      </c>
      <c r="G40" s="91" t="s">
        <v>70</v>
      </c>
      <c r="H40" s="97"/>
      <c r="I40" s="72"/>
      <c r="J40" s="76"/>
      <c r="K40" s="77"/>
    </row>
    <row r="41" spans="1:11" ht="24.95" customHeight="1" x14ac:dyDescent="0.25">
      <c r="A41" s="82"/>
      <c r="B41" s="83"/>
      <c r="C41" s="83"/>
      <c r="D41" s="83"/>
      <c r="E41" s="83"/>
      <c r="F41" s="83"/>
      <c r="G41" s="83"/>
      <c r="H41" s="84"/>
      <c r="I41" s="84"/>
      <c r="J41" s="85"/>
      <c r="K41" s="85"/>
    </row>
    <row r="42" spans="1:11" ht="15" x14ac:dyDescent="0.2">
      <c r="A42" s="131" t="s">
        <v>3</v>
      </c>
      <c r="B42" s="132"/>
      <c r="C42" s="132"/>
      <c r="D42" s="132"/>
      <c r="E42" s="64"/>
      <c r="F42" s="64"/>
      <c r="G42" s="133" t="s">
        <v>25</v>
      </c>
      <c r="H42" s="133"/>
      <c r="I42" s="132"/>
      <c r="J42" s="133"/>
      <c r="K42" s="134"/>
    </row>
    <row r="43" spans="1:11" x14ac:dyDescent="0.2">
      <c r="A43" s="54" t="s">
        <v>33</v>
      </c>
      <c r="B43" s="17"/>
      <c r="C43" s="17"/>
      <c r="D43" s="55"/>
      <c r="E43" s="19"/>
      <c r="F43" s="52"/>
      <c r="G43" s="18" t="s">
        <v>21</v>
      </c>
      <c r="H43" s="48">
        <v>2</v>
      </c>
      <c r="I43" s="58"/>
      <c r="J43" s="35" t="s">
        <v>19</v>
      </c>
      <c r="K43" s="98">
        <f>COUNTIF(F22:F40,"ЗМС")</f>
        <v>0</v>
      </c>
    </row>
    <row r="44" spans="1:11" x14ac:dyDescent="0.2">
      <c r="A44" s="54" t="s">
        <v>34</v>
      </c>
      <c r="B44" s="17"/>
      <c r="C44" s="17"/>
      <c r="D44" s="55"/>
      <c r="E44" s="1"/>
      <c r="F44" s="53"/>
      <c r="G44" s="20" t="s">
        <v>45</v>
      </c>
      <c r="H44" s="99">
        <v>19</v>
      </c>
      <c r="I44" s="50"/>
      <c r="J44" s="35" t="s">
        <v>15</v>
      </c>
      <c r="K44" s="98">
        <f>COUNTIF(F40:F40,"МСМК")</f>
        <v>0</v>
      </c>
    </row>
    <row r="45" spans="1:11" x14ac:dyDescent="0.2">
      <c r="A45" s="54" t="s">
        <v>35</v>
      </c>
      <c r="B45" s="17"/>
      <c r="C45" s="17"/>
      <c r="D45" s="55"/>
      <c r="E45" s="1"/>
      <c r="F45" s="53"/>
      <c r="G45" s="20" t="s">
        <v>46</v>
      </c>
      <c r="H45" s="99">
        <v>19</v>
      </c>
      <c r="I45" s="50"/>
      <c r="J45" s="35" t="s">
        <v>17</v>
      </c>
      <c r="K45" s="98">
        <f>COUNTIF(F22:F42,"МС")</f>
        <v>0</v>
      </c>
    </row>
    <row r="46" spans="1:11" ht="9.75" customHeight="1" x14ac:dyDescent="0.2">
      <c r="A46" s="54" t="s">
        <v>36</v>
      </c>
      <c r="B46" s="17"/>
      <c r="C46" s="17"/>
      <c r="D46" s="55"/>
      <c r="E46" s="1"/>
      <c r="F46" s="53"/>
      <c r="G46" s="20" t="s">
        <v>40</v>
      </c>
      <c r="H46" s="48">
        <v>19</v>
      </c>
      <c r="I46" s="49"/>
      <c r="J46" s="35" t="s">
        <v>20</v>
      </c>
      <c r="K46" s="98">
        <f>COUNTIF(F22:F43,"КМС")</f>
        <v>0</v>
      </c>
    </row>
    <row r="47" spans="1:11" x14ac:dyDescent="0.2">
      <c r="A47" s="54"/>
      <c r="B47" s="17"/>
      <c r="C47" s="17"/>
      <c r="D47" s="55"/>
      <c r="E47" s="1"/>
      <c r="F47" s="53"/>
      <c r="G47" s="20" t="s">
        <v>41</v>
      </c>
      <c r="H47" s="48">
        <v>0</v>
      </c>
      <c r="I47" s="49"/>
      <c r="J47" s="69" t="s">
        <v>47</v>
      </c>
      <c r="K47" s="98">
        <f>COUNTIF(F22:F41,"1 сп.р.")</f>
        <v>0</v>
      </c>
    </row>
    <row r="48" spans="1:11" x14ac:dyDescent="0.2">
      <c r="A48" s="54"/>
      <c r="B48" s="17"/>
      <c r="C48" s="17"/>
      <c r="D48" s="55"/>
      <c r="E48" s="1"/>
      <c r="F48" s="53"/>
      <c r="G48" s="20" t="s">
        <v>42</v>
      </c>
      <c r="H48" s="36">
        <v>0</v>
      </c>
      <c r="I48" s="51"/>
      <c r="J48" s="70" t="s">
        <v>49</v>
      </c>
      <c r="K48" s="98">
        <f>COUNTIF(F22:F41,"2 сп.р.")</f>
        <v>10</v>
      </c>
    </row>
    <row r="49" spans="1:26" x14ac:dyDescent="0.2">
      <c r="A49" s="54"/>
      <c r="B49" s="17"/>
      <c r="C49" s="17"/>
      <c r="D49" s="55"/>
      <c r="E49" s="22"/>
      <c r="F49" s="59"/>
      <c r="G49" s="20" t="s">
        <v>43</v>
      </c>
      <c r="H49" s="36">
        <f>COUNTIF(A22:A40,"ДСКВ")</f>
        <v>0</v>
      </c>
      <c r="I49" s="60"/>
      <c r="J49" s="70" t="s">
        <v>48</v>
      </c>
      <c r="K49" s="98">
        <f>COUNTIF(F22:F41,"3 сп.р.")</f>
        <v>5</v>
      </c>
    </row>
    <row r="50" spans="1:26" x14ac:dyDescent="0.2">
      <c r="A50" s="23"/>
      <c r="K50" s="24"/>
    </row>
    <row r="51" spans="1:26" ht="15.75" x14ac:dyDescent="0.2">
      <c r="A51" s="138" t="s">
        <v>2</v>
      </c>
      <c r="B51" s="139"/>
      <c r="C51" s="139"/>
      <c r="D51" s="139"/>
      <c r="E51" s="140" t="s">
        <v>7</v>
      </c>
      <c r="F51" s="140"/>
      <c r="G51" s="140"/>
      <c r="H51" s="140"/>
      <c r="I51" s="140" t="s">
        <v>37</v>
      </c>
      <c r="J51" s="140"/>
      <c r="K51" s="141"/>
    </row>
    <row r="52" spans="1:26" x14ac:dyDescent="0.2">
      <c r="A52" s="23"/>
      <c r="B52" s="1"/>
      <c r="C52" s="1"/>
      <c r="E52" s="1"/>
      <c r="F52" s="19"/>
      <c r="G52" s="19"/>
      <c r="H52" s="19"/>
      <c r="I52" s="19"/>
      <c r="J52" s="19"/>
      <c r="K52" s="28"/>
    </row>
    <row r="53" spans="1:26" x14ac:dyDescent="0.2">
      <c r="A53" s="25"/>
      <c r="D53" s="26"/>
      <c r="E53" s="56"/>
      <c r="F53" s="26"/>
      <c r="G53" s="26"/>
      <c r="H53" s="57"/>
      <c r="I53" s="57"/>
      <c r="J53" s="26"/>
      <c r="K53" s="27"/>
    </row>
    <row r="54" spans="1:26" s="11" customFormat="1" x14ac:dyDescent="0.2">
      <c r="A54" s="25"/>
      <c r="B54" s="26"/>
      <c r="C54" s="26"/>
      <c r="D54" s="26"/>
      <c r="E54" s="56"/>
      <c r="F54" s="26"/>
      <c r="G54" s="26"/>
      <c r="H54" s="57"/>
      <c r="I54" s="57"/>
      <c r="J54" s="26"/>
      <c r="K54" s="27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s="39" customFormat="1" ht="18.75" x14ac:dyDescent="0.2">
      <c r="A55" s="25"/>
      <c r="B55" s="26"/>
      <c r="C55" s="26"/>
      <c r="D55" s="26"/>
      <c r="E55" s="56"/>
      <c r="F55" s="26"/>
      <c r="G55" s="26"/>
      <c r="H55" s="57"/>
      <c r="I55" s="57"/>
      <c r="J55" s="26"/>
      <c r="K55" s="27"/>
    </row>
    <row r="56" spans="1:26" x14ac:dyDescent="0.2">
      <c r="A56" s="25"/>
      <c r="D56" s="26"/>
      <c r="E56" s="56"/>
      <c r="F56" s="26"/>
      <c r="G56" s="26"/>
      <c r="H56" s="57"/>
      <c r="I56" s="57"/>
      <c r="J56" s="26"/>
      <c r="K56" s="27"/>
    </row>
    <row r="57" spans="1:26" ht="16.5" thickBot="1" x14ac:dyDescent="0.25">
      <c r="A57" s="142" t="str">
        <f>G18</f>
        <v>СИЛАКОВА Н.И. (2К, г. Брянск)</v>
      </c>
      <c r="B57" s="143"/>
      <c r="C57" s="143"/>
      <c r="D57" s="143"/>
      <c r="E57" s="143" t="str">
        <f>G17</f>
        <v>АЛИПЧЕНКОВ А.В. (2К, г. Брянск)</v>
      </c>
      <c r="F57" s="143"/>
      <c r="G57" s="143"/>
      <c r="H57" s="143"/>
      <c r="I57" s="143" t="str">
        <f>G19</f>
        <v>БОЛХОВИТИН А. В. (2К, г. Брянск)</v>
      </c>
      <c r="J57" s="143"/>
      <c r="K57" s="144"/>
    </row>
    <row r="58" spans="1:26" ht="13.5" thickTop="1" x14ac:dyDescent="0.2"/>
    <row r="59" spans="1:26" ht="18.75" x14ac:dyDescent="0.2">
      <c r="A59" s="39"/>
      <c r="B59" s="40"/>
      <c r="C59" s="40"/>
      <c r="D59" s="39"/>
      <c r="E59" s="41"/>
      <c r="F59" s="39"/>
      <c r="G59" s="39"/>
      <c r="H59" s="42"/>
      <c r="I59" s="42"/>
      <c r="J59" s="39"/>
      <c r="K59" s="39"/>
    </row>
    <row r="60" spans="1:26" ht="21" x14ac:dyDescent="0.2">
      <c r="A60" s="37"/>
      <c r="B60" s="37"/>
      <c r="C60" s="38"/>
      <c r="D60" s="137"/>
      <c r="E60" s="137"/>
      <c r="F60" s="137"/>
      <c r="G60" s="137"/>
    </row>
    <row r="61" spans="1:26" ht="18.75" x14ac:dyDescent="0.2">
      <c r="D61" s="39"/>
    </row>
  </sheetData>
  <autoFilter ref="B21:G21"/>
  <mergeCells count="26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14:D14"/>
    <mergeCell ref="A15:G15"/>
    <mergeCell ref="H15:K15"/>
    <mergeCell ref="A42:D42"/>
    <mergeCell ref="G42:K42"/>
    <mergeCell ref="H21:I21"/>
    <mergeCell ref="D60:G60"/>
    <mergeCell ref="A51:D51"/>
    <mergeCell ref="E51:H51"/>
    <mergeCell ref="I51:K51"/>
    <mergeCell ref="A57:D57"/>
    <mergeCell ref="E57:H57"/>
    <mergeCell ref="I57:K57"/>
  </mergeCells>
  <printOptions horizontalCentered="1"/>
  <pageMargins left="0.19685039370078741" right="0.19685039370078741" top="0.78740157480314965" bottom="0.50055555555555553" header="0.15748031496062992" footer="0.11811023622047245"/>
  <pageSetup paperSize="256" scale="60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outlinePr summaryBelow="0"/>
    <pageSetUpPr fitToPage="1"/>
  </sheetPr>
  <dimension ref="A1:Z49"/>
  <sheetViews>
    <sheetView showGridLines="0" view="pageBreakPreview" zoomScale="70" zoomScaleNormal="70" zoomScaleSheetLayoutView="70" zoomScalePageLayoutView="50" workbookViewId="0">
      <selection activeCell="F25" sqref="F25"/>
    </sheetView>
  </sheetViews>
  <sheetFormatPr defaultColWidth="9.140625" defaultRowHeight="12.75" x14ac:dyDescent="0.2"/>
  <cols>
    <col min="1" max="1" width="7" style="1" customWidth="1"/>
    <col min="2" max="2" width="7.85546875" style="26" customWidth="1"/>
    <col min="3" max="3" width="14.7109375" style="26" customWidth="1"/>
    <col min="4" max="4" width="23.28515625" style="1" customWidth="1"/>
    <col min="5" max="5" width="13.5703125" style="11" customWidth="1"/>
    <col min="6" max="6" width="9.5703125" style="1" customWidth="1"/>
    <col min="7" max="7" width="28.28515625" style="1" customWidth="1"/>
    <col min="8" max="8" width="17.42578125" style="21" customWidth="1"/>
    <col min="9" max="9" width="17.7109375" style="21" customWidth="1"/>
    <col min="10" max="10" width="13.7109375" style="1" customWidth="1"/>
    <col min="11" max="11" width="15" style="1" customWidth="1"/>
    <col min="12" max="16384" width="9.140625" style="1"/>
  </cols>
  <sheetData>
    <row r="1" spans="1:11" customFormat="1" ht="21" x14ac:dyDescent="0.2">
      <c r="A1" s="111" t="s">
        <v>28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1" customFormat="1" ht="21" x14ac:dyDescent="0.2">
      <c r="A2" s="111" t="s">
        <v>27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</row>
    <row r="3" spans="1:11" customFormat="1" ht="21" x14ac:dyDescent="0.2">
      <c r="A3" s="111" t="s">
        <v>197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</row>
    <row r="4" spans="1:11" customFormat="1" ht="21" x14ac:dyDescent="0.2">
      <c r="A4" s="111" t="s">
        <v>64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</row>
    <row r="5" spans="1:11" customFormat="1" ht="21" x14ac:dyDescent="0.2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</row>
    <row r="6" spans="1:11" customFormat="1" ht="28.5" x14ac:dyDescent="0.2">
      <c r="A6" s="112" t="s">
        <v>199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</row>
    <row r="7" spans="1:11" customFormat="1" ht="21" x14ac:dyDescent="0.2">
      <c r="A7" s="113" t="s">
        <v>11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</row>
    <row r="8" spans="1:11" customFormat="1" ht="21.75" thickBot="1" x14ac:dyDescent="0.25">
      <c r="A8" s="114" t="s">
        <v>24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</row>
    <row r="9" spans="1:11" ht="19.5" customHeight="1" thickTop="1" x14ac:dyDescent="0.2">
      <c r="A9" s="115" t="s">
        <v>16</v>
      </c>
      <c r="B9" s="116"/>
      <c r="C9" s="116"/>
      <c r="D9" s="116"/>
      <c r="E9" s="116"/>
      <c r="F9" s="116"/>
      <c r="G9" s="116"/>
      <c r="H9" s="116"/>
      <c r="I9" s="116"/>
      <c r="J9" s="116"/>
      <c r="K9" s="117"/>
    </row>
    <row r="10" spans="1:11" ht="18" customHeight="1" x14ac:dyDescent="0.2">
      <c r="A10" s="118" t="s">
        <v>192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20"/>
    </row>
    <row r="11" spans="1:11" ht="19.5" customHeight="1" x14ac:dyDescent="0.2">
      <c r="A11" s="118" t="s">
        <v>200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20"/>
    </row>
    <row r="12" spans="1:11" ht="5.25" customHeight="1" x14ac:dyDescent="0.2">
      <c r="A12" s="108" t="s">
        <v>24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10"/>
    </row>
    <row r="13" spans="1:11" ht="15.75" x14ac:dyDescent="0.2">
      <c r="A13" s="121" t="s">
        <v>62</v>
      </c>
      <c r="B13" s="122"/>
      <c r="C13" s="122"/>
      <c r="D13" s="122"/>
      <c r="E13" s="2"/>
      <c r="F13" s="94" t="s">
        <v>194</v>
      </c>
      <c r="G13" s="93"/>
      <c r="H13" s="12"/>
      <c r="I13" s="12"/>
      <c r="J13" s="3"/>
      <c r="K13" s="4" t="s">
        <v>204</v>
      </c>
    </row>
    <row r="14" spans="1:11" ht="15.75" x14ac:dyDescent="0.2">
      <c r="A14" s="123" t="s">
        <v>193</v>
      </c>
      <c r="B14" s="124"/>
      <c r="C14" s="124"/>
      <c r="D14" s="124"/>
      <c r="E14" s="5"/>
      <c r="F14" s="31" t="s">
        <v>195</v>
      </c>
      <c r="G14" s="31"/>
      <c r="H14" s="13"/>
      <c r="I14" s="13"/>
      <c r="J14" s="6"/>
      <c r="K14" s="7" t="s">
        <v>203</v>
      </c>
    </row>
    <row r="15" spans="1:11" ht="15" x14ac:dyDescent="0.2">
      <c r="A15" s="125" t="s">
        <v>6</v>
      </c>
      <c r="B15" s="126"/>
      <c r="C15" s="126"/>
      <c r="D15" s="126"/>
      <c r="E15" s="126"/>
      <c r="F15" s="126"/>
      <c r="G15" s="127"/>
      <c r="H15" s="128" t="s">
        <v>0</v>
      </c>
      <c r="I15" s="129"/>
      <c r="J15" s="129"/>
      <c r="K15" s="130"/>
    </row>
    <row r="16" spans="1:11" ht="24.95" customHeight="1" x14ac:dyDescent="0.2">
      <c r="A16" s="14" t="s">
        <v>12</v>
      </c>
      <c r="B16" s="8"/>
      <c r="C16" s="8"/>
      <c r="D16" s="15"/>
      <c r="E16" s="16"/>
      <c r="F16" s="15"/>
      <c r="G16" s="95"/>
      <c r="H16" s="43" t="s">
        <v>29</v>
      </c>
      <c r="I16" s="44"/>
      <c r="J16" s="44"/>
      <c r="K16" s="45"/>
    </row>
    <row r="17" spans="1:11" ht="24.95" customHeight="1" x14ac:dyDescent="0.2">
      <c r="A17" s="14" t="s">
        <v>13</v>
      </c>
      <c r="B17" s="8"/>
      <c r="C17" s="8"/>
      <c r="D17" s="9"/>
      <c r="E17" s="30"/>
      <c r="F17" s="17"/>
      <c r="G17" s="86" t="s">
        <v>143</v>
      </c>
      <c r="H17" s="43" t="s">
        <v>31</v>
      </c>
      <c r="I17" s="44"/>
      <c r="J17" s="44"/>
      <c r="K17" s="62" t="s">
        <v>59</v>
      </c>
    </row>
    <row r="18" spans="1:11" ht="24.95" customHeight="1" x14ac:dyDescent="0.2">
      <c r="A18" s="14" t="s">
        <v>14</v>
      </c>
      <c r="B18" s="8"/>
      <c r="C18" s="8"/>
      <c r="D18" s="9"/>
      <c r="E18" s="30"/>
      <c r="F18" s="17"/>
      <c r="G18" s="86" t="s">
        <v>144</v>
      </c>
      <c r="H18" s="43" t="s">
        <v>32</v>
      </c>
      <c r="I18" s="44"/>
      <c r="J18" s="44"/>
      <c r="K18" s="62" t="s">
        <v>60</v>
      </c>
    </row>
    <row r="19" spans="1:11" ht="24.95" customHeight="1" thickBot="1" x14ac:dyDescent="0.25">
      <c r="A19" s="14" t="s">
        <v>10</v>
      </c>
      <c r="B19" s="32"/>
      <c r="C19" s="32"/>
      <c r="D19" s="17"/>
      <c r="F19" s="34"/>
      <c r="G19" s="96" t="s">
        <v>150</v>
      </c>
      <c r="H19" s="33" t="s">
        <v>30</v>
      </c>
      <c r="I19" s="46"/>
      <c r="J19" s="29"/>
      <c r="K19" s="63">
        <v>1</v>
      </c>
    </row>
    <row r="20" spans="1:11" ht="7.5" customHeight="1" thickTop="1" x14ac:dyDescent="0.2">
      <c r="A20" s="65"/>
      <c r="B20" s="66"/>
      <c r="C20" s="66"/>
      <c r="D20" s="65"/>
      <c r="E20" s="67"/>
      <c r="F20" s="65"/>
      <c r="G20" s="65"/>
      <c r="H20" s="68"/>
      <c r="I20" s="68"/>
      <c r="J20" s="65"/>
      <c r="K20" s="65"/>
    </row>
    <row r="21" spans="1:11" s="10" customFormat="1" ht="36.75" customHeight="1" x14ac:dyDescent="0.2">
      <c r="A21" s="88" t="s">
        <v>4</v>
      </c>
      <c r="B21" s="89" t="s">
        <v>8</v>
      </c>
      <c r="C21" s="89" t="s">
        <v>23</v>
      </c>
      <c r="D21" s="89" t="s">
        <v>1</v>
      </c>
      <c r="E21" s="90" t="s">
        <v>22</v>
      </c>
      <c r="F21" s="89" t="s">
        <v>5</v>
      </c>
      <c r="G21" s="89" t="s">
        <v>26</v>
      </c>
      <c r="H21" s="135" t="s">
        <v>38</v>
      </c>
      <c r="I21" s="136"/>
      <c r="J21" s="79" t="s">
        <v>18</v>
      </c>
      <c r="K21" s="79" t="s">
        <v>9</v>
      </c>
    </row>
    <row r="22" spans="1:11" s="75" customFormat="1" ht="24.95" customHeight="1" x14ac:dyDescent="0.25">
      <c r="A22" s="72">
        <v>1</v>
      </c>
      <c r="B22" s="91">
        <v>345</v>
      </c>
      <c r="C22" s="106"/>
      <c r="D22" s="91" t="s">
        <v>172</v>
      </c>
      <c r="E22" s="100">
        <v>2008</v>
      </c>
      <c r="F22" s="91" t="s">
        <v>205</v>
      </c>
      <c r="G22" s="91" t="s">
        <v>70</v>
      </c>
      <c r="H22" s="97"/>
      <c r="I22" s="72"/>
      <c r="J22" s="73"/>
      <c r="K22" s="74"/>
    </row>
    <row r="23" spans="1:11" s="75" customFormat="1" ht="24.95" customHeight="1" x14ac:dyDescent="0.25">
      <c r="A23" s="72">
        <v>2</v>
      </c>
      <c r="B23" s="91">
        <v>334</v>
      </c>
      <c r="C23" s="107">
        <v>10125035913</v>
      </c>
      <c r="D23" s="91" t="s">
        <v>170</v>
      </c>
      <c r="E23" s="92">
        <v>39839</v>
      </c>
      <c r="F23" s="91" t="s">
        <v>47</v>
      </c>
      <c r="G23" s="91" t="s">
        <v>70</v>
      </c>
      <c r="H23" s="97"/>
      <c r="I23" s="72"/>
      <c r="J23" s="73"/>
      <c r="K23" s="74"/>
    </row>
    <row r="24" spans="1:11" s="75" customFormat="1" ht="24.95" customHeight="1" x14ac:dyDescent="0.25">
      <c r="A24" s="72">
        <v>3</v>
      </c>
      <c r="B24" s="91">
        <v>58</v>
      </c>
      <c r="C24" s="107">
        <v>10141095372</v>
      </c>
      <c r="D24" s="91" t="s">
        <v>171</v>
      </c>
      <c r="E24" s="92">
        <v>39634</v>
      </c>
      <c r="F24" s="91" t="s">
        <v>205</v>
      </c>
      <c r="G24" s="91" t="s">
        <v>70</v>
      </c>
      <c r="H24" s="97"/>
      <c r="I24" s="72"/>
      <c r="J24" s="73"/>
      <c r="K24" s="74"/>
    </row>
    <row r="25" spans="1:11" s="75" customFormat="1" ht="24.95" customHeight="1" x14ac:dyDescent="0.25">
      <c r="A25" s="72">
        <v>4</v>
      </c>
      <c r="B25" s="91">
        <v>439</v>
      </c>
      <c r="C25" s="106"/>
      <c r="D25" s="91" t="s">
        <v>174</v>
      </c>
      <c r="E25" s="100">
        <v>2009</v>
      </c>
      <c r="F25" s="91" t="s">
        <v>205</v>
      </c>
      <c r="G25" s="91" t="s">
        <v>70</v>
      </c>
      <c r="H25" s="97"/>
      <c r="I25" s="72"/>
      <c r="J25" s="73"/>
      <c r="K25" s="74"/>
    </row>
    <row r="26" spans="1:11" s="75" customFormat="1" ht="24.95" customHeight="1" x14ac:dyDescent="0.25">
      <c r="A26" s="72">
        <v>5</v>
      </c>
      <c r="B26" s="91">
        <v>741</v>
      </c>
      <c r="C26" s="107">
        <v>10142775088</v>
      </c>
      <c r="D26" s="91" t="s">
        <v>173</v>
      </c>
      <c r="E26" s="92">
        <v>40157</v>
      </c>
      <c r="F26" s="91" t="s">
        <v>47</v>
      </c>
      <c r="G26" s="91" t="s">
        <v>97</v>
      </c>
      <c r="H26" s="97"/>
      <c r="I26" s="72"/>
      <c r="J26" s="73"/>
      <c r="K26" s="74"/>
    </row>
    <row r="27" spans="1:11" s="75" customFormat="1" ht="24.95" customHeight="1" x14ac:dyDescent="0.25">
      <c r="A27" s="72">
        <v>6</v>
      </c>
      <c r="B27" s="91">
        <v>332</v>
      </c>
      <c r="C27" s="106"/>
      <c r="D27" s="91" t="s">
        <v>175</v>
      </c>
      <c r="E27" s="100">
        <v>2009</v>
      </c>
      <c r="F27" s="91" t="s">
        <v>205</v>
      </c>
      <c r="G27" s="91" t="s">
        <v>70</v>
      </c>
      <c r="H27" s="91"/>
      <c r="I27" s="72"/>
      <c r="J27" s="73"/>
      <c r="K27" s="74"/>
    </row>
    <row r="28" spans="1:11" s="75" customFormat="1" ht="24.95" customHeight="1" x14ac:dyDescent="0.25">
      <c r="A28" s="72">
        <v>7</v>
      </c>
      <c r="B28" s="91">
        <v>730</v>
      </c>
      <c r="C28" s="107">
        <v>10129260867</v>
      </c>
      <c r="D28" s="91" t="s">
        <v>176</v>
      </c>
      <c r="E28" s="92">
        <v>40134</v>
      </c>
      <c r="F28" s="91" t="s">
        <v>47</v>
      </c>
      <c r="G28" s="91" t="s">
        <v>97</v>
      </c>
      <c r="H28" s="91"/>
      <c r="I28" s="72"/>
      <c r="J28" s="73"/>
      <c r="K28" s="74"/>
    </row>
    <row r="29" spans="1:11" ht="24.95" customHeight="1" x14ac:dyDescent="0.25">
      <c r="A29" s="82"/>
      <c r="B29" s="83"/>
      <c r="C29" s="83"/>
      <c r="D29" s="83"/>
      <c r="E29" s="83"/>
      <c r="F29" s="83"/>
      <c r="G29" s="83"/>
      <c r="H29" s="84"/>
      <c r="I29" s="84"/>
      <c r="J29" s="85"/>
      <c r="K29" s="85"/>
    </row>
    <row r="30" spans="1:11" ht="15" x14ac:dyDescent="0.2">
      <c r="A30" s="131" t="s">
        <v>3</v>
      </c>
      <c r="B30" s="132"/>
      <c r="C30" s="132"/>
      <c r="D30" s="132"/>
      <c r="E30" s="64"/>
      <c r="F30" s="64"/>
      <c r="G30" s="133" t="s">
        <v>25</v>
      </c>
      <c r="H30" s="133"/>
      <c r="I30" s="132"/>
      <c r="J30" s="133"/>
      <c r="K30" s="134"/>
    </row>
    <row r="31" spans="1:11" x14ac:dyDescent="0.2">
      <c r="A31" s="54" t="s">
        <v>33</v>
      </c>
      <c r="B31" s="17"/>
      <c r="C31" s="17"/>
      <c r="D31" s="55"/>
      <c r="E31" s="19"/>
      <c r="F31" s="52"/>
      <c r="G31" s="18" t="s">
        <v>21</v>
      </c>
      <c r="H31" s="48">
        <v>2</v>
      </c>
      <c r="I31" s="58"/>
      <c r="J31" s="35" t="s">
        <v>19</v>
      </c>
      <c r="K31" s="98">
        <f>COUNTIF(F22:F28,"ЗМС")</f>
        <v>0</v>
      </c>
    </row>
    <row r="32" spans="1:11" x14ac:dyDescent="0.2">
      <c r="A32" s="54" t="s">
        <v>34</v>
      </c>
      <c r="B32" s="17"/>
      <c r="C32" s="17"/>
      <c r="D32" s="55"/>
      <c r="E32" s="1"/>
      <c r="F32" s="53"/>
      <c r="G32" s="20" t="s">
        <v>45</v>
      </c>
      <c r="H32" s="99">
        <v>7</v>
      </c>
      <c r="I32" s="50"/>
      <c r="J32" s="35" t="s">
        <v>15</v>
      </c>
      <c r="K32" s="98">
        <f>COUNTIF(F22:F28,"МСМК")</f>
        <v>0</v>
      </c>
    </row>
    <row r="33" spans="1:26" x14ac:dyDescent="0.2">
      <c r="A33" s="54" t="s">
        <v>35</v>
      </c>
      <c r="B33" s="17"/>
      <c r="C33" s="17"/>
      <c r="D33" s="55"/>
      <c r="E33" s="1"/>
      <c r="F33" s="53"/>
      <c r="G33" s="20" t="s">
        <v>46</v>
      </c>
      <c r="H33" s="99">
        <v>7</v>
      </c>
      <c r="I33" s="50"/>
      <c r="J33" s="35" t="s">
        <v>17</v>
      </c>
      <c r="K33" s="98">
        <f>COUNTIF(F22:F30,"МС")</f>
        <v>0</v>
      </c>
    </row>
    <row r="34" spans="1:26" ht="9.75" customHeight="1" x14ac:dyDescent="0.2">
      <c r="A34" s="54" t="s">
        <v>36</v>
      </c>
      <c r="B34" s="17"/>
      <c r="C34" s="17"/>
      <c r="D34" s="55"/>
      <c r="E34" s="1"/>
      <c r="F34" s="53"/>
      <c r="G34" s="20" t="s">
        <v>40</v>
      </c>
      <c r="H34" s="48">
        <v>7</v>
      </c>
      <c r="I34" s="49"/>
      <c r="J34" s="35" t="s">
        <v>20</v>
      </c>
      <c r="K34" s="98">
        <f>COUNTIF(F22:F31,"КМС")</f>
        <v>0</v>
      </c>
    </row>
    <row r="35" spans="1:26" x14ac:dyDescent="0.2">
      <c r="A35" s="54"/>
      <c r="B35" s="17"/>
      <c r="C35" s="17"/>
      <c r="D35" s="55"/>
      <c r="E35" s="1"/>
      <c r="F35" s="53"/>
      <c r="G35" s="20" t="s">
        <v>41</v>
      </c>
      <c r="H35" s="48">
        <v>0</v>
      </c>
      <c r="I35" s="49"/>
      <c r="J35" s="69" t="s">
        <v>47</v>
      </c>
      <c r="K35" s="98">
        <f>COUNTIF(F22:F32,"1 сп.р.")</f>
        <v>3</v>
      </c>
    </row>
    <row r="36" spans="1:26" x14ac:dyDescent="0.2">
      <c r="A36" s="54"/>
      <c r="B36" s="17"/>
      <c r="C36" s="17"/>
      <c r="D36" s="55"/>
      <c r="E36" s="1"/>
      <c r="F36" s="53"/>
      <c r="G36" s="20" t="s">
        <v>42</v>
      </c>
      <c r="H36" s="36">
        <v>0</v>
      </c>
      <c r="I36" s="51"/>
      <c r="J36" s="70" t="s">
        <v>49</v>
      </c>
      <c r="K36" s="98">
        <f>COUNTIF(F22:F33,"2 сп.р.")</f>
        <v>0</v>
      </c>
    </row>
    <row r="37" spans="1:26" x14ac:dyDescent="0.2">
      <c r="A37" s="54"/>
      <c r="B37" s="17"/>
      <c r="C37" s="17"/>
      <c r="D37" s="55"/>
      <c r="E37" s="22"/>
      <c r="F37" s="59"/>
      <c r="G37" s="20" t="s">
        <v>43</v>
      </c>
      <c r="H37" s="36">
        <f>COUNTIF(A22:A28,"ДСКВ")</f>
        <v>0</v>
      </c>
      <c r="I37" s="60"/>
      <c r="J37" s="70" t="s">
        <v>48</v>
      </c>
      <c r="K37" s="98">
        <f>COUNTIF(F22:F34,"3 сп.р.")</f>
        <v>0</v>
      </c>
    </row>
    <row r="38" spans="1:26" x14ac:dyDescent="0.2">
      <c r="A38" s="23"/>
      <c r="K38" s="24"/>
    </row>
    <row r="39" spans="1:26" ht="15.75" x14ac:dyDescent="0.2">
      <c r="A39" s="138" t="s">
        <v>2</v>
      </c>
      <c r="B39" s="139"/>
      <c r="C39" s="139"/>
      <c r="D39" s="139"/>
      <c r="E39" s="140" t="s">
        <v>7</v>
      </c>
      <c r="F39" s="140"/>
      <c r="G39" s="140"/>
      <c r="H39" s="140"/>
      <c r="I39" s="140" t="s">
        <v>37</v>
      </c>
      <c r="J39" s="140"/>
      <c r="K39" s="141"/>
    </row>
    <row r="40" spans="1:26" x14ac:dyDescent="0.2">
      <c r="A40" s="23"/>
      <c r="B40" s="1"/>
      <c r="C40" s="1"/>
      <c r="E40" s="1"/>
      <c r="F40" s="19"/>
      <c r="G40" s="19"/>
      <c r="H40" s="19"/>
      <c r="I40" s="19"/>
      <c r="J40" s="19"/>
      <c r="K40" s="28"/>
    </row>
    <row r="41" spans="1:26" x14ac:dyDescent="0.2">
      <c r="A41" s="25"/>
      <c r="D41" s="26"/>
      <c r="E41" s="56"/>
      <c r="F41" s="26"/>
      <c r="G41" s="26"/>
      <c r="H41" s="57"/>
      <c r="I41" s="57"/>
      <c r="J41" s="26"/>
      <c r="K41" s="27"/>
    </row>
    <row r="42" spans="1:26" s="11" customFormat="1" x14ac:dyDescent="0.2">
      <c r="A42" s="25"/>
      <c r="B42" s="26"/>
      <c r="C42" s="26"/>
      <c r="D42" s="26"/>
      <c r="E42" s="56"/>
      <c r="F42" s="26"/>
      <c r="G42" s="26"/>
      <c r="H42" s="57"/>
      <c r="I42" s="57"/>
      <c r="J42" s="26"/>
      <c r="K42" s="27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s="39" customFormat="1" ht="18.75" x14ac:dyDescent="0.2">
      <c r="A43" s="25"/>
      <c r="B43" s="26"/>
      <c r="C43" s="26"/>
      <c r="D43" s="26"/>
      <c r="E43" s="56"/>
      <c r="F43" s="26"/>
      <c r="G43" s="26"/>
      <c r="H43" s="57"/>
      <c r="I43" s="57"/>
      <c r="J43" s="26"/>
      <c r="K43" s="27"/>
    </row>
    <row r="44" spans="1:26" x14ac:dyDescent="0.2">
      <c r="A44" s="25"/>
      <c r="D44" s="26"/>
      <c r="E44" s="56"/>
      <c r="F44" s="26"/>
      <c r="G44" s="26"/>
      <c r="H44" s="57"/>
      <c r="I44" s="57"/>
      <c r="J44" s="26"/>
      <c r="K44" s="27"/>
    </row>
    <row r="45" spans="1:26" ht="16.5" thickBot="1" x14ac:dyDescent="0.25">
      <c r="A45" s="142" t="str">
        <f>G18</f>
        <v>СИЛАКОВА Н.И. (2К, г. Брянск)</v>
      </c>
      <c r="B45" s="143"/>
      <c r="C45" s="143"/>
      <c r="D45" s="143"/>
      <c r="E45" s="143" t="str">
        <f>G17</f>
        <v>АЛИПЧЕНКОВ А.В. (2К, г. Брянск)</v>
      </c>
      <c r="F45" s="143"/>
      <c r="G45" s="143"/>
      <c r="H45" s="143"/>
      <c r="I45" s="143" t="str">
        <f>G19</f>
        <v>БОЛХОВИТИН А. В. (2К, г. Брянск)</v>
      </c>
      <c r="J45" s="143"/>
      <c r="K45" s="144"/>
    </row>
    <row r="46" spans="1:26" ht="13.5" thickTop="1" x14ac:dyDescent="0.2"/>
    <row r="47" spans="1:26" ht="18.75" x14ac:dyDescent="0.2">
      <c r="A47" s="39"/>
      <c r="B47" s="40"/>
      <c r="C47" s="40"/>
      <c r="D47" s="39"/>
      <c r="E47" s="41"/>
      <c r="F47" s="39"/>
      <c r="G47" s="39"/>
      <c r="H47" s="42"/>
      <c r="I47" s="42"/>
      <c r="J47" s="39"/>
      <c r="K47" s="39"/>
    </row>
    <row r="48" spans="1:26" ht="21" x14ac:dyDescent="0.2">
      <c r="A48" s="37"/>
      <c r="B48" s="37"/>
      <c r="C48" s="38"/>
      <c r="D48" s="137"/>
      <c r="E48" s="137"/>
      <c r="F48" s="137"/>
      <c r="G48" s="137"/>
    </row>
    <row r="49" spans="4:4" ht="18.75" x14ac:dyDescent="0.2">
      <c r="D49" s="39"/>
    </row>
  </sheetData>
  <autoFilter ref="B21:G21"/>
  <mergeCells count="26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14:D14"/>
    <mergeCell ref="A15:G15"/>
    <mergeCell ref="H15:K15"/>
    <mergeCell ref="A30:D30"/>
    <mergeCell ref="G30:K30"/>
    <mergeCell ref="H21:I21"/>
    <mergeCell ref="D48:G48"/>
    <mergeCell ref="A39:D39"/>
    <mergeCell ref="E39:H39"/>
    <mergeCell ref="I39:K39"/>
    <mergeCell ref="A45:D45"/>
    <mergeCell ref="E45:H45"/>
    <mergeCell ref="I45:K45"/>
  </mergeCells>
  <printOptions horizontalCentered="1"/>
  <pageMargins left="0.19685039370078741" right="0.19685039370078741" top="0.78740157480314965" bottom="0.50055555555555553" header="0.15748031496062992" footer="0.11811023622047245"/>
  <pageSetup paperSize="256" scale="60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outlinePr summaryBelow="0"/>
    <pageSetUpPr fitToPage="1"/>
  </sheetPr>
  <dimension ref="A1:Z55"/>
  <sheetViews>
    <sheetView showGridLines="0" view="pageBreakPreview" topLeftCell="A7" zoomScale="70" zoomScaleNormal="70" zoomScaleSheetLayoutView="70" zoomScalePageLayoutView="50" workbookViewId="0">
      <selection activeCell="G32" sqref="G32"/>
    </sheetView>
  </sheetViews>
  <sheetFormatPr defaultColWidth="9.140625" defaultRowHeight="12.75" x14ac:dyDescent="0.2"/>
  <cols>
    <col min="1" max="1" width="7" style="1" customWidth="1"/>
    <col min="2" max="2" width="7.85546875" style="26" customWidth="1"/>
    <col min="3" max="3" width="14.7109375" style="26" customWidth="1"/>
    <col min="4" max="4" width="23.28515625" style="1" customWidth="1"/>
    <col min="5" max="5" width="13.5703125" style="11" customWidth="1"/>
    <col min="6" max="6" width="9.5703125" style="1" customWidth="1"/>
    <col min="7" max="7" width="28.28515625" style="1" customWidth="1"/>
    <col min="8" max="8" width="18.28515625" style="21" customWidth="1"/>
    <col min="9" max="9" width="16.7109375" style="21" customWidth="1"/>
    <col min="10" max="10" width="13.7109375" style="1" customWidth="1"/>
    <col min="11" max="11" width="15" style="1" customWidth="1"/>
    <col min="12" max="16384" width="9.140625" style="1"/>
  </cols>
  <sheetData>
    <row r="1" spans="1:11" customFormat="1" ht="21" x14ac:dyDescent="0.2">
      <c r="A1" s="111" t="s">
        <v>28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1" customFormat="1" ht="21" x14ac:dyDescent="0.2">
      <c r="A2" s="111" t="s">
        <v>27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</row>
    <row r="3" spans="1:11" customFormat="1" ht="21" x14ac:dyDescent="0.2">
      <c r="A3" s="111" t="s">
        <v>197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</row>
    <row r="4" spans="1:11" customFormat="1" ht="21" x14ac:dyDescent="0.2">
      <c r="A4" s="111" t="s">
        <v>64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</row>
    <row r="5" spans="1:11" customFormat="1" ht="21" x14ac:dyDescent="0.2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</row>
    <row r="6" spans="1:11" customFormat="1" ht="28.5" x14ac:dyDescent="0.2">
      <c r="A6" s="112" t="s">
        <v>199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</row>
    <row r="7" spans="1:11" customFormat="1" ht="21" x14ac:dyDescent="0.2">
      <c r="A7" s="113" t="s">
        <v>11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</row>
    <row r="8" spans="1:11" customFormat="1" ht="21.75" thickBot="1" x14ac:dyDescent="0.25">
      <c r="A8" s="114" t="s">
        <v>24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</row>
    <row r="9" spans="1:11" ht="19.5" customHeight="1" thickTop="1" x14ac:dyDescent="0.2">
      <c r="A9" s="115" t="s">
        <v>16</v>
      </c>
      <c r="B9" s="116"/>
      <c r="C9" s="116"/>
      <c r="D9" s="116"/>
      <c r="E9" s="116"/>
      <c r="F9" s="116"/>
      <c r="G9" s="116"/>
      <c r="H9" s="116"/>
      <c r="I9" s="116"/>
      <c r="J9" s="116"/>
      <c r="K9" s="117"/>
    </row>
    <row r="10" spans="1:11" ht="18" customHeight="1" x14ac:dyDescent="0.2">
      <c r="A10" s="118" t="s">
        <v>192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20"/>
    </row>
    <row r="11" spans="1:11" ht="19.5" customHeight="1" x14ac:dyDescent="0.2">
      <c r="A11" s="118" t="s">
        <v>52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20"/>
    </row>
    <row r="12" spans="1:11" ht="5.25" customHeight="1" x14ac:dyDescent="0.2">
      <c r="A12" s="108" t="s">
        <v>24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10"/>
    </row>
    <row r="13" spans="1:11" ht="15.75" x14ac:dyDescent="0.2">
      <c r="A13" s="121" t="s">
        <v>62</v>
      </c>
      <c r="B13" s="122"/>
      <c r="C13" s="122"/>
      <c r="D13" s="122"/>
      <c r="E13" s="2"/>
      <c r="F13" s="94" t="s">
        <v>194</v>
      </c>
      <c r="G13" s="93"/>
      <c r="H13" s="12"/>
      <c r="I13" s="12"/>
      <c r="J13" s="3"/>
      <c r="K13" s="4" t="s">
        <v>204</v>
      </c>
    </row>
    <row r="14" spans="1:11" ht="15.75" x14ac:dyDescent="0.2">
      <c r="A14" s="123" t="s">
        <v>193</v>
      </c>
      <c r="B14" s="124"/>
      <c r="C14" s="124"/>
      <c r="D14" s="124"/>
      <c r="E14" s="5"/>
      <c r="F14" s="31" t="s">
        <v>195</v>
      </c>
      <c r="G14" s="31"/>
      <c r="H14" s="13"/>
      <c r="I14" s="13"/>
      <c r="J14" s="6"/>
      <c r="K14" s="7" t="s">
        <v>203</v>
      </c>
    </row>
    <row r="15" spans="1:11" ht="15" x14ac:dyDescent="0.2">
      <c r="A15" s="125" t="s">
        <v>6</v>
      </c>
      <c r="B15" s="126"/>
      <c r="C15" s="126"/>
      <c r="D15" s="126"/>
      <c r="E15" s="126"/>
      <c r="F15" s="126"/>
      <c r="G15" s="127"/>
      <c r="H15" s="128" t="s">
        <v>0</v>
      </c>
      <c r="I15" s="129"/>
      <c r="J15" s="129"/>
      <c r="K15" s="130"/>
    </row>
    <row r="16" spans="1:11" ht="24.95" customHeight="1" x14ac:dyDescent="0.2">
      <c r="A16" s="14" t="s">
        <v>12</v>
      </c>
      <c r="B16" s="8"/>
      <c r="C16" s="8"/>
      <c r="D16" s="15"/>
      <c r="E16" s="16"/>
      <c r="F16" s="15"/>
      <c r="G16" s="95"/>
      <c r="H16" s="43" t="s">
        <v>29</v>
      </c>
      <c r="I16" s="44"/>
      <c r="J16" s="44"/>
      <c r="K16" s="45"/>
    </row>
    <row r="17" spans="1:11" ht="24.95" customHeight="1" x14ac:dyDescent="0.2">
      <c r="A17" s="14" t="s">
        <v>13</v>
      </c>
      <c r="B17" s="8"/>
      <c r="C17" s="8"/>
      <c r="D17" s="9"/>
      <c r="E17" s="30"/>
      <c r="F17" s="17"/>
      <c r="G17" s="86" t="s">
        <v>143</v>
      </c>
      <c r="H17" s="43" t="s">
        <v>31</v>
      </c>
      <c r="I17" s="44"/>
      <c r="J17" s="44"/>
      <c r="K17" s="62" t="s">
        <v>59</v>
      </c>
    </row>
    <row r="18" spans="1:11" ht="24.95" customHeight="1" x14ac:dyDescent="0.2">
      <c r="A18" s="14" t="s">
        <v>14</v>
      </c>
      <c r="B18" s="8"/>
      <c r="C18" s="8"/>
      <c r="D18" s="9"/>
      <c r="E18" s="30"/>
      <c r="F18" s="17"/>
      <c r="G18" s="86" t="s">
        <v>144</v>
      </c>
      <c r="H18" s="43" t="s">
        <v>32</v>
      </c>
      <c r="I18" s="44"/>
      <c r="J18" s="44"/>
      <c r="K18" s="62" t="s">
        <v>60</v>
      </c>
    </row>
    <row r="19" spans="1:11" ht="24.95" customHeight="1" thickBot="1" x14ac:dyDescent="0.25">
      <c r="A19" s="14" t="s">
        <v>10</v>
      </c>
      <c r="B19" s="32"/>
      <c r="C19" s="32"/>
      <c r="D19" s="17"/>
      <c r="F19" s="34"/>
      <c r="G19" s="96" t="s">
        <v>150</v>
      </c>
      <c r="H19" s="33" t="s">
        <v>30</v>
      </c>
      <c r="I19" s="46"/>
      <c r="J19" s="29"/>
      <c r="K19" s="63">
        <v>1</v>
      </c>
    </row>
    <row r="20" spans="1:11" ht="7.5" customHeight="1" thickTop="1" x14ac:dyDescent="0.2">
      <c r="A20" s="65"/>
      <c r="B20" s="66"/>
      <c r="C20" s="66"/>
      <c r="D20" s="65"/>
      <c r="E20" s="67"/>
      <c r="F20" s="65"/>
      <c r="G20" s="65"/>
      <c r="H20" s="68"/>
      <c r="I20" s="68"/>
      <c r="J20" s="65"/>
      <c r="K20" s="65"/>
    </row>
    <row r="21" spans="1:11" s="10" customFormat="1" ht="36.75" customHeight="1" x14ac:dyDescent="0.2">
      <c r="A21" s="88" t="s">
        <v>4</v>
      </c>
      <c r="B21" s="89" t="s">
        <v>8</v>
      </c>
      <c r="C21" s="89" t="s">
        <v>23</v>
      </c>
      <c r="D21" s="89" t="s">
        <v>1</v>
      </c>
      <c r="E21" s="90" t="s">
        <v>22</v>
      </c>
      <c r="F21" s="89" t="s">
        <v>5</v>
      </c>
      <c r="G21" s="89" t="s">
        <v>26</v>
      </c>
      <c r="H21" s="80" t="s">
        <v>38</v>
      </c>
      <c r="I21" s="71"/>
      <c r="J21" s="79" t="s">
        <v>18</v>
      </c>
      <c r="K21" s="79" t="s">
        <v>9</v>
      </c>
    </row>
    <row r="22" spans="1:11" s="75" customFormat="1" ht="24.95" customHeight="1" x14ac:dyDescent="0.25">
      <c r="A22" s="72">
        <v>1</v>
      </c>
      <c r="B22" s="91">
        <v>332</v>
      </c>
      <c r="C22" s="103">
        <v>10125229408</v>
      </c>
      <c r="D22" s="91" t="s">
        <v>177</v>
      </c>
      <c r="E22" s="92">
        <v>39804</v>
      </c>
      <c r="F22" s="91" t="s">
        <v>47</v>
      </c>
      <c r="G22" s="91" t="s">
        <v>70</v>
      </c>
      <c r="H22" s="97"/>
      <c r="I22" s="72"/>
      <c r="J22" s="73"/>
      <c r="K22" s="74"/>
    </row>
    <row r="23" spans="1:11" s="75" customFormat="1" ht="24.95" customHeight="1" x14ac:dyDescent="0.25">
      <c r="A23" s="72">
        <v>2</v>
      </c>
      <c r="B23" s="91">
        <v>359</v>
      </c>
      <c r="C23" s="105">
        <v>10126132417</v>
      </c>
      <c r="D23" s="91" t="s">
        <v>85</v>
      </c>
      <c r="E23" s="92">
        <v>40021</v>
      </c>
      <c r="F23" s="91" t="s">
        <v>47</v>
      </c>
      <c r="G23" s="91" t="s">
        <v>70</v>
      </c>
      <c r="H23" s="97"/>
      <c r="I23" s="72"/>
      <c r="J23" s="73"/>
      <c r="K23" s="74"/>
    </row>
    <row r="24" spans="1:11" s="75" customFormat="1" ht="24.95" customHeight="1" x14ac:dyDescent="0.25">
      <c r="A24" s="72">
        <v>3</v>
      </c>
      <c r="B24" s="91">
        <v>335</v>
      </c>
      <c r="C24" s="105">
        <v>10141468117</v>
      </c>
      <c r="D24" s="91" t="s">
        <v>113</v>
      </c>
      <c r="E24" s="92">
        <v>39879</v>
      </c>
      <c r="F24" s="91" t="s">
        <v>47</v>
      </c>
      <c r="G24" s="91" t="s">
        <v>70</v>
      </c>
      <c r="H24" s="97"/>
      <c r="I24" s="72"/>
      <c r="J24" s="73"/>
      <c r="K24" s="74"/>
    </row>
    <row r="25" spans="1:11" s="75" customFormat="1" ht="24.95" customHeight="1" x14ac:dyDescent="0.25">
      <c r="A25" s="72">
        <v>4</v>
      </c>
      <c r="B25" s="91">
        <v>329</v>
      </c>
      <c r="C25" s="106"/>
      <c r="D25" s="91" t="s">
        <v>118</v>
      </c>
      <c r="E25" s="92">
        <v>40072</v>
      </c>
      <c r="F25" s="91" t="s">
        <v>49</v>
      </c>
      <c r="G25" s="91" t="s">
        <v>70</v>
      </c>
      <c r="H25" s="97"/>
      <c r="I25" s="72"/>
      <c r="J25" s="73"/>
      <c r="K25" s="74"/>
    </row>
    <row r="26" spans="1:11" s="75" customFormat="1" ht="24.95" customHeight="1" x14ac:dyDescent="0.25">
      <c r="A26" s="72">
        <v>5</v>
      </c>
      <c r="B26" s="91">
        <v>239</v>
      </c>
      <c r="C26" s="106"/>
      <c r="D26" s="91" t="s">
        <v>142</v>
      </c>
      <c r="E26" s="92">
        <v>39463</v>
      </c>
      <c r="F26" s="91" t="s">
        <v>20</v>
      </c>
      <c r="G26" s="91" t="s">
        <v>97</v>
      </c>
      <c r="H26" s="97"/>
      <c r="I26" s="72"/>
      <c r="J26" s="73"/>
      <c r="K26" s="74"/>
    </row>
    <row r="27" spans="1:11" s="75" customFormat="1" ht="24.95" customHeight="1" x14ac:dyDescent="0.25">
      <c r="A27" s="72">
        <v>6</v>
      </c>
      <c r="B27" s="91">
        <v>331</v>
      </c>
      <c r="C27" s="106"/>
      <c r="D27" s="91" t="s">
        <v>180</v>
      </c>
      <c r="E27" s="92">
        <v>39601</v>
      </c>
      <c r="F27" s="91" t="s">
        <v>205</v>
      </c>
      <c r="G27" s="91" t="s">
        <v>70</v>
      </c>
      <c r="H27" s="97"/>
      <c r="I27" s="72"/>
      <c r="J27" s="73"/>
      <c r="K27" s="74"/>
    </row>
    <row r="28" spans="1:11" s="75" customFormat="1" ht="24.95" customHeight="1" x14ac:dyDescent="0.25">
      <c r="A28" s="72">
        <v>7</v>
      </c>
      <c r="B28" s="91">
        <v>547</v>
      </c>
      <c r="C28" s="106"/>
      <c r="D28" s="91" t="s">
        <v>179</v>
      </c>
      <c r="E28" s="92">
        <v>39608</v>
      </c>
      <c r="F28" s="91" t="s">
        <v>47</v>
      </c>
      <c r="G28" s="91" t="s">
        <v>97</v>
      </c>
      <c r="H28" s="97"/>
      <c r="I28" s="72"/>
      <c r="J28" s="73"/>
      <c r="K28" s="74"/>
    </row>
    <row r="29" spans="1:11" s="75" customFormat="1" ht="24.95" customHeight="1" x14ac:dyDescent="0.25">
      <c r="A29" s="72">
        <v>8</v>
      </c>
      <c r="B29" s="91">
        <v>549</v>
      </c>
      <c r="C29" s="103">
        <v>10152322114</v>
      </c>
      <c r="D29" s="91" t="s">
        <v>181</v>
      </c>
      <c r="E29" s="92">
        <v>40152</v>
      </c>
      <c r="F29" s="91" t="s">
        <v>206</v>
      </c>
      <c r="G29" s="91" t="s">
        <v>97</v>
      </c>
      <c r="H29" s="97"/>
      <c r="I29" s="72"/>
      <c r="J29" s="73"/>
      <c r="K29" s="74"/>
    </row>
    <row r="30" spans="1:11" s="75" customFormat="1" ht="24.95" customHeight="1" x14ac:dyDescent="0.25">
      <c r="A30" s="72">
        <v>9</v>
      </c>
      <c r="B30" s="91">
        <v>328</v>
      </c>
      <c r="C30" s="106"/>
      <c r="D30" s="91" t="s">
        <v>178</v>
      </c>
      <c r="E30" s="92">
        <v>40171</v>
      </c>
      <c r="F30" s="91" t="s">
        <v>205</v>
      </c>
      <c r="G30" s="91" t="s">
        <v>70</v>
      </c>
      <c r="H30" s="97"/>
      <c r="I30" s="72"/>
      <c r="J30" s="73"/>
      <c r="K30" s="74"/>
    </row>
    <row r="31" spans="1:11" s="75" customFormat="1" ht="24.95" customHeight="1" x14ac:dyDescent="0.25">
      <c r="A31" s="72">
        <v>10</v>
      </c>
      <c r="B31" s="91">
        <v>453</v>
      </c>
      <c r="C31" s="103">
        <v>10120945240</v>
      </c>
      <c r="D31" s="91" t="s">
        <v>95</v>
      </c>
      <c r="E31" s="92">
        <v>39943</v>
      </c>
      <c r="F31" s="91" t="s">
        <v>47</v>
      </c>
      <c r="G31" s="91" t="s">
        <v>97</v>
      </c>
      <c r="H31" s="97"/>
      <c r="I31" s="72"/>
      <c r="J31" s="73"/>
      <c r="K31" s="74"/>
    </row>
    <row r="32" spans="1:11" s="75" customFormat="1" ht="24.95" customHeight="1" x14ac:dyDescent="0.25">
      <c r="A32" s="72">
        <v>11</v>
      </c>
      <c r="B32" s="91">
        <v>541</v>
      </c>
      <c r="C32" s="104">
        <v>10120951405</v>
      </c>
      <c r="D32" s="91" t="s">
        <v>183</v>
      </c>
      <c r="E32" s="92">
        <v>39880</v>
      </c>
      <c r="F32" s="91" t="s">
        <v>49</v>
      </c>
      <c r="G32" s="91" t="s">
        <v>97</v>
      </c>
      <c r="H32" s="97"/>
      <c r="I32" s="72"/>
      <c r="J32" s="73"/>
      <c r="K32" s="74"/>
    </row>
    <row r="33" spans="1:26" s="75" customFormat="1" ht="24.95" customHeight="1" x14ac:dyDescent="0.25">
      <c r="A33" s="72">
        <v>12</v>
      </c>
      <c r="B33" s="91">
        <v>633</v>
      </c>
      <c r="C33" s="106"/>
      <c r="D33" s="91" t="s">
        <v>182</v>
      </c>
      <c r="E33" s="92">
        <v>39713</v>
      </c>
      <c r="F33" s="91" t="s">
        <v>47</v>
      </c>
      <c r="G33" s="91" t="s">
        <v>97</v>
      </c>
      <c r="H33" s="97"/>
      <c r="I33" s="72"/>
      <c r="J33" s="73"/>
      <c r="K33" s="74"/>
    </row>
    <row r="34" spans="1:26" s="75" customFormat="1" ht="24.95" customHeight="1" x14ac:dyDescent="0.25">
      <c r="A34" s="72" t="s">
        <v>140</v>
      </c>
      <c r="B34" s="91">
        <v>32</v>
      </c>
      <c r="C34" s="103">
        <v>10103713996</v>
      </c>
      <c r="D34" s="91" t="s">
        <v>68</v>
      </c>
      <c r="E34" s="92">
        <v>39606</v>
      </c>
      <c r="F34" s="91" t="s">
        <v>20</v>
      </c>
      <c r="G34" s="91" t="s">
        <v>70</v>
      </c>
      <c r="H34" s="97"/>
      <c r="I34" s="72"/>
      <c r="J34" s="73"/>
      <c r="K34" s="74"/>
    </row>
    <row r="35" spans="1:26" ht="24.95" customHeight="1" x14ac:dyDescent="0.25">
      <c r="A35" s="82"/>
      <c r="B35" s="83"/>
      <c r="C35" s="83"/>
      <c r="D35" s="83"/>
      <c r="E35" s="83"/>
      <c r="F35" s="83"/>
      <c r="G35" s="83"/>
      <c r="H35" s="84"/>
      <c r="I35" s="84"/>
      <c r="J35" s="85"/>
      <c r="K35" s="85"/>
    </row>
    <row r="36" spans="1:26" ht="15" x14ac:dyDescent="0.2">
      <c r="A36" s="131" t="s">
        <v>3</v>
      </c>
      <c r="B36" s="132"/>
      <c r="C36" s="132"/>
      <c r="D36" s="132"/>
      <c r="E36" s="64"/>
      <c r="F36" s="64"/>
      <c r="G36" s="133" t="s">
        <v>25</v>
      </c>
      <c r="H36" s="133"/>
      <c r="I36" s="132"/>
      <c r="J36" s="133"/>
      <c r="K36" s="134"/>
    </row>
    <row r="37" spans="1:26" x14ac:dyDescent="0.2">
      <c r="A37" s="54" t="s">
        <v>33</v>
      </c>
      <c r="B37" s="17"/>
      <c r="C37" s="17"/>
      <c r="D37" s="55"/>
      <c r="E37" s="19"/>
      <c r="F37" s="52"/>
      <c r="G37" s="18" t="s">
        <v>21</v>
      </c>
      <c r="H37" s="48">
        <v>2</v>
      </c>
      <c r="I37" s="58"/>
      <c r="J37" s="35" t="s">
        <v>19</v>
      </c>
      <c r="K37" s="98">
        <f>COUNTIF(F22:F34,"ЗМС")</f>
        <v>0</v>
      </c>
    </row>
    <row r="38" spans="1:26" x14ac:dyDescent="0.2">
      <c r="A38" s="54" t="s">
        <v>34</v>
      </c>
      <c r="B38" s="17"/>
      <c r="C38" s="17"/>
      <c r="D38" s="55"/>
      <c r="E38" s="1"/>
      <c r="F38" s="53"/>
      <c r="G38" s="20" t="s">
        <v>45</v>
      </c>
      <c r="H38" s="99">
        <v>13</v>
      </c>
      <c r="I38" s="50"/>
      <c r="J38" s="35" t="s">
        <v>15</v>
      </c>
      <c r="K38" s="98">
        <f>COUNTIF(F22:F34,"ЗМС")</f>
        <v>0</v>
      </c>
    </row>
    <row r="39" spans="1:26" x14ac:dyDescent="0.2">
      <c r="A39" s="54" t="s">
        <v>35</v>
      </c>
      <c r="B39" s="17"/>
      <c r="C39" s="17"/>
      <c r="D39" s="55"/>
      <c r="E39" s="1"/>
      <c r="F39" s="53"/>
      <c r="G39" s="20" t="s">
        <v>46</v>
      </c>
      <c r="H39" s="99">
        <v>12</v>
      </c>
      <c r="I39" s="50"/>
      <c r="J39" s="35" t="s">
        <v>17</v>
      </c>
      <c r="K39" s="98">
        <f>COUNTIF(F22:F34,"МС")</f>
        <v>0</v>
      </c>
    </row>
    <row r="40" spans="1:26" ht="9.75" customHeight="1" x14ac:dyDescent="0.2">
      <c r="A40" s="54" t="s">
        <v>36</v>
      </c>
      <c r="B40" s="17"/>
      <c r="C40" s="17"/>
      <c r="D40" s="55"/>
      <c r="E40" s="1"/>
      <c r="F40" s="53"/>
      <c r="G40" s="20" t="s">
        <v>40</v>
      </c>
      <c r="H40" s="48">
        <v>12</v>
      </c>
      <c r="I40" s="49"/>
      <c r="J40" s="35" t="s">
        <v>20</v>
      </c>
      <c r="K40" s="98">
        <f>COUNTIF(F22:F34,"КМС")</f>
        <v>2</v>
      </c>
    </row>
    <row r="41" spans="1:26" x14ac:dyDescent="0.2">
      <c r="A41" s="54"/>
      <c r="B41" s="17"/>
      <c r="C41" s="17"/>
      <c r="D41" s="55"/>
      <c r="E41" s="1"/>
      <c r="F41" s="53"/>
      <c r="G41" s="20" t="s">
        <v>41</v>
      </c>
      <c r="H41" s="48">
        <v>0</v>
      </c>
      <c r="I41" s="49"/>
      <c r="J41" s="69" t="s">
        <v>47</v>
      </c>
      <c r="K41" s="98">
        <f>COUNTIF(F22:F34,"1 сп.р.")</f>
        <v>6</v>
      </c>
    </row>
    <row r="42" spans="1:26" x14ac:dyDescent="0.2">
      <c r="A42" s="54"/>
      <c r="B42" s="17"/>
      <c r="C42" s="17"/>
      <c r="D42" s="55"/>
      <c r="E42" s="1"/>
      <c r="F42" s="53"/>
      <c r="G42" s="20" t="s">
        <v>42</v>
      </c>
      <c r="H42" s="36">
        <v>1</v>
      </c>
      <c r="I42" s="51"/>
      <c r="J42" s="70" t="s">
        <v>49</v>
      </c>
      <c r="K42" s="98">
        <f>COUNTIF(F22:F34,"2 сп.р.")</f>
        <v>2</v>
      </c>
    </row>
    <row r="43" spans="1:26" x14ac:dyDescent="0.2">
      <c r="A43" s="54"/>
      <c r="B43" s="17"/>
      <c r="C43" s="17"/>
      <c r="D43" s="55"/>
      <c r="E43" s="22"/>
      <c r="F43" s="59"/>
      <c r="G43" s="20" t="s">
        <v>43</v>
      </c>
      <c r="H43" s="36">
        <f>COUNTIF(A22:A34,"ДСКВ")</f>
        <v>0</v>
      </c>
      <c r="I43" s="60"/>
      <c r="J43" s="70" t="s">
        <v>48</v>
      </c>
      <c r="K43" s="98">
        <f>COUNTIF(F22:F34,"3 сп.р.")</f>
        <v>0</v>
      </c>
    </row>
    <row r="44" spans="1:26" x14ac:dyDescent="0.2">
      <c r="A44" s="23"/>
      <c r="K44" s="24"/>
    </row>
    <row r="45" spans="1:26" ht="15.75" x14ac:dyDescent="0.2">
      <c r="A45" s="138" t="s">
        <v>2</v>
      </c>
      <c r="B45" s="139"/>
      <c r="C45" s="139"/>
      <c r="D45" s="139"/>
      <c r="E45" s="140" t="s">
        <v>7</v>
      </c>
      <c r="F45" s="140"/>
      <c r="G45" s="140"/>
      <c r="H45" s="140"/>
      <c r="I45" s="140" t="s">
        <v>37</v>
      </c>
      <c r="J45" s="140"/>
      <c r="K45" s="141"/>
    </row>
    <row r="46" spans="1:26" x14ac:dyDescent="0.2">
      <c r="A46" s="23"/>
      <c r="B46" s="1"/>
      <c r="C46" s="1"/>
      <c r="E46" s="1"/>
      <c r="F46" s="19"/>
      <c r="G46" s="19"/>
      <c r="H46" s="19"/>
      <c r="I46" s="19"/>
      <c r="J46" s="19"/>
      <c r="K46" s="28"/>
    </row>
    <row r="47" spans="1:26" x14ac:dyDescent="0.2">
      <c r="A47" s="25"/>
      <c r="D47" s="26"/>
      <c r="E47" s="56"/>
      <c r="F47" s="26"/>
      <c r="G47" s="26"/>
      <c r="H47" s="57"/>
      <c r="I47" s="57"/>
      <c r="J47" s="26"/>
      <c r="K47" s="27"/>
    </row>
    <row r="48" spans="1:26" s="11" customFormat="1" x14ac:dyDescent="0.2">
      <c r="A48" s="25"/>
      <c r="B48" s="26"/>
      <c r="C48" s="26"/>
      <c r="D48" s="26"/>
      <c r="E48" s="56"/>
      <c r="F48" s="26"/>
      <c r="G48" s="26"/>
      <c r="H48" s="57"/>
      <c r="I48" s="57"/>
      <c r="J48" s="26"/>
      <c r="K48" s="27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11" s="39" customFormat="1" ht="18.75" x14ac:dyDescent="0.2">
      <c r="A49" s="25"/>
      <c r="B49" s="26"/>
      <c r="C49" s="26"/>
      <c r="D49" s="26"/>
      <c r="E49" s="56"/>
      <c r="F49" s="26"/>
      <c r="G49" s="26"/>
      <c r="H49" s="57"/>
      <c r="I49" s="57"/>
      <c r="J49" s="26"/>
      <c r="K49" s="27"/>
    </row>
    <row r="50" spans="1:11" x14ac:dyDescent="0.2">
      <c r="A50" s="25"/>
      <c r="D50" s="26"/>
      <c r="E50" s="56"/>
      <c r="F50" s="26"/>
      <c r="G50" s="26"/>
      <c r="H50" s="57"/>
      <c r="I50" s="57"/>
      <c r="J50" s="26"/>
      <c r="K50" s="27"/>
    </row>
    <row r="51" spans="1:11" ht="16.5" thickBot="1" x14ac:dyDescent="0.25">
      <c r="A51" s="142" t="str">
        <f>G18</f>
        <v>СИЛАКОВА Н.И. (2К, г. Брянск)</v>
      </c>
      <c r="B51" s="143"/>
      <c r="C51" s="143"/>
      <c r="D51" s="143"/>
      <c r="E51" s="143" t="str">
        <f>G17</f>
        <v>АЛИПЧЕНКОВ А.В. (2К, г. Брянск)</v>
      </c>
      <c r="F51" s="143"/>
      <c r="G51" s="143"/>
      <c r="H51" s="143"/>
      <c r="I51" s="143" t="str">
        <f>G19</f>
        <v>БОЛХОВИТИН А. В. (2К, г. Брянск)</v>
      </c>
      <c r="J51" s="143"/>
      <c r="K51" s="144"/>
    </row>
    <row r="52" spans="1:11" ht="13.5" thickTop="1" x14ac:dyDescent="0.2"/>
    <row r="53" spans="1:11" ht="18.75" x14ac:dyDescent="0.2">
      <c r="A53" s="39"/>
      <c r="B53" s="40"/>
      <c r="C53" s="40"/>
      <c r="D53" s="39"/>
      <c r="E53" s="41"/>
      <c r="F53" s="39"/>
      <c r="G53" s="39"/>
      <c r="H53" s="42"/>
      <c r="I53" s="42"/>
      <c r="J53" s="39"/>
      <c r="K53" s="39"/>
    </row>
    <row r="54" spans="1:11" ht="21" x14ac:dyDescent="0.2">
      <c r="A54" s="37"/>
      <c r="B54" s="37"/>
      <c r="C54" s="38"/>
      <c r="D54" s="137"/>
      <c r="E54" s="137"/>
      <c r="F54" s="137"/>
      <c r="G54" s="137"/>
    </row>
    <row r="55" spans="1:11" ht="18.75" x14ac:dyDescent="0.2">
      <c r="D55" s="39"/>
    </row>
  </sheetData>
  <autoFilter ref="B21:G21"/>
  <mergeCells count="25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14:D14"/>
    <mergeCell ref="A15:G15"/>
    <mergeCell ref="H15:K15"/>
    <mergeCell ref="A36:D36"/>
    <mergeCell ref="G36:K36"/>
    <mergeCell ref="D54:G54"/>
    <mergeCell ref="A45:D45"/>
    <mergeCell ref="E45:H45"/>
    <mergeCell ref="I45:K45"/>
    <mergeCell ref="A51:D51"/>
    <mergeCell ref="E51:H51"/>
    <mergeCell ref="I51:K51"/>
  </mergeCells>
  <printOptions horizontalCentered="1"/>
  <pageMargins left="0.19685039370078741" right="0.19685039370078741" top="0.78740157480314965" bottom="0.50055555555555553" header="0.15748031496062992" footer="0.11811023622047245"/>
  <pageSetup paperSize="256" scale="61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outlinePr summaryBelow="0"/>
    <pageSetUpPr fitToPage="1"/>
  </sheetPr>
  <dimension ref="A1:Z45"/>
  <sheetViews>
    <sheetView showGridLines="0" view="pageBreakPreview" zoomScale="70" zoomScaleNormal="70" zoomScaleSheetLayoutView="70" zoomScalePageLayoutView="50" workbookViewId="0">
      <selection activeCell="K13" sqref="K13:K14"/>
    </sheetView>
  </sheetViews>
  <sheetFormatPr defaultColWidth="9.140625" defaultRowHeight="12.75" x14ac:dyDescent="0.2"/>
  <cols>
    <col min="1" max="1" width="7" style="1" customWidth="1"/>
    <col min="2" max="2" width="7.85546875" style="26" customWidth="1"/>
    <col min="3" max="3" width="14.7109375" style="26" customWidth="1"/>
    <col min="4" max="4" width="23.28515625" style="1" customWidth="1"/>
    <col min="5" max="5" width="13.5703125" style="11" customWidth="1"/>
    <col min="6" max="6" width="9.5703125" style="1" customWidth="1"/>
    <col min="7" max="7" width="28.28515625" style="1" customWidth="1"/>
    <col min="8" max="8" width="18" style="21" customWidth="1"/>
    <col min="9" max="9" width="17.28515625" style="21" customWidth="1"/>
    <col min="10" max="10" width="13.7109375" style="1" customWidth="1"/>
    <col min="11" max="11" width="15" style="1" customWidth="1"/>
    <col min="12" max="16384" width="9.140625" style="1"/>
  </cols>
  <sheetData>
    <row r="1" spans="1:11" customFormat="1" ht="21" x14ac:dyDescent="0.2">
      <c r="A1" s="111" t="s">
        <v>28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1" customFormat="1" ht="21" x14ac:dyDescent="0.2">
      <c r="A2" s="111" t="s">
        <v>27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</row>
    <row r="3" spans="1:11" customFormat="1" ht="21" x14ac:dyDescent="0.2">
      <c r="A3" s="111" t="s">
        <v>197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</row>
    <row r="4" spans="1:11" customFormat="1" ht="21" x14ac:dyDescent="0.2">
      <c r="A4" s="111" t="s">
        <v>64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</row>
    <row r="5" spans="1:11" customFormat="1" ht="21" x14ac:dyDescent="0.2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</row>
    <row r="6" spans="1:11" customFormat="1" ht="28.5" x14ac:dyDescent="0.2">
      <c r="A6" s="112" t="s">
        <v>199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</row>
    <row r="7" spans="1:11" customFormat="1" ht="21" x14ac:dyDescent="0.2">
      <c r="A7" s="113" t="s">
        <v>11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</row>
    <row r="8" spans="1:11" customFormat="1" ht="21.75" thickBot="1" x14ac:dyDescent="0.25">
      <c r="A8" s="114" t="s">
        <v>24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</row>
    <row r="9" spans="1:11" ht="19.5" customHeight="1" thickTop="1" x14ac:dyDescent="0.2">
      <c r="A9" s="115" t="s">
        <v>16</v>
      </c>
      <c r="B9" s="116"/>
      <c r="C9" s="116"/>
      <c r="D9" s="116"/>
      <c r="E9" s="116"/>
      <c r="F9" s="116"/>
      <c r="G9" s="116"/>
      <c r="H9" s="116"/>
      <c r="I9" s="116"/>
      <c r="J9" s="116"/>
      <c r="K9" s="117"/>
    </row>
    <row r="10" spans="1:11" ht="18" customHeight="1" x14ac:dyDescent="0.2">
      <c r="A10" s="118" t="s">
        <v>192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20"/>
    </row>
    <row r="11" spans="1:11" ht="19.5" customHeight="1" x14ac:dyDescent="0.2">
      <c r="A11" s="118" t="s">
        <v>198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20"/>
    </row>
    <row r="12" spans="1:11" ht="5.25" customHeight="1" x14ac:dyDescent="0.2">
      <c r="A12" s="108" t="s">
        <v>24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10"/>
    </row>
    <row r="13" spans="1:11" ht="15.75" x14ac:dyDescent="0.2">
      <c r="A13" s="121" t="s">
        <v>62</v>
      </c>
      <c r="B13" s="122"/>
      <c r="C13" s="122"/>
      <c r="D13" s="122"/>
      <c r="E13" s="2"/>
      <c r="F13" s="94" t="s">
        <v>194</v>
      </c>
      <c r="G13" s="93"/>
      <c r="H13" s="12"/>
      <c r="I13" s="12"/>
      <c r="J13" s="3"/>
      <c r="K13" s="4" t="s">
        <v>204</v>
      </c>
    </row>
    <row r="14" spans="1:11" ht="15.75" x14ac:dyDescent="0.2">
      <c r="A14" s="123" t="s">
        <v>193</v>
      </c>
      <c r="B14" s="124"/>
      <c r="C14" s="124"/>
      <c r="D14" s="124"/>
      <c r="E14" s="5"/>
      <c r="F14" s="31" t="s">
        <v>195</v>
      </c>
      <c r="G14" s="31"/>
      <c r="H14" s="13"/>
      <c r="I14" s="13"/>
      <c r="J14" s="6"/>
      <c r="K14" s="7" t="s">
        <v>203</v>
      </c>
    </row>
    <row r="15" spans="1:11" ht="15" x14ac:dyDescent="0.2">
      <c r="A15" s="125" t="s">
        <v>6</v>
      </c>
      <c r="B15" s="126"/>
      <c r="C15" s="126"/>
      <c r="D15" s="126"/>
      <c r="E15" s="126"/>
      <c r="F15" s="126"/>
      <c r="G15" s="127"/>
      <c r="H15" s="128" t="s">
        <v>0</v>
      </c>
      <c r="I15" s="129"/>
      <c r="J15" s="129"/>
      <c r="K15" s="130"/>
    </row>
    <row r="16" spans="1:11" ht="24.95" customHeight="1" x14ac:dyDescent="0.2">
      <c r="A16" s="14" t="s">
        <v>12</v>
      </c>
      <c r="B16" s="8"/>
      <c r="C16" s="8"/>
      <c r="D16" s="15"/>
      <c r="E16" s="16"/>
      <c r="F16" s="15"/>
      <c r="G16" s="95"/>
      <c r="H16" s="43" t="s">
        <v>29</v>
      </c>
      <c r="I16" s="44"/>
      <c r="J16" s="44"/>
      <c r="K16" s="45"/>
    </row>
    <row r="17" spans="1:11" ht="24.95" customHeight="1" x14ac:dyDescent="0.2">
      <c r="A17" s="14" t="s">
        <v>13</v>
      </c>
      <c r="B17" s="8"/>
      <c r="C17" s="8"/>
      <c r="D17" s="9"/>
      <c r="E17" s="30"/>
      <c r="F17" s="17"/>
      <c r="G17" s="86" t="s">
        <v>143</v>
      </c>
      <c r="H17" s="43" t="s">
        <v>31</v>
      </c>
      <c r="I17" s="44"/>
      <c r="J17" s="44"/>
      <c r="K17" s="62" t="s">
        <v>59</v>
      </c>
    </row>
    <row r="18" spans="1:11" ht="24.95" customHeight="1" x14ac:dyDescent="0.2">
      <c r="A18" s="14" t="s">
        <v>14</v>
      </c>
      <c r="B18" s="8"/>
      <c r="C18" s="8"/>
      <c r="D18" s="9"/>
      <c r="E18" s="30"/>
      <c r="F18" s="17"/>
      <c r="G18" s="86" t="s">
        <v>144</v>
      </c>
      <c r="H18" s="43" t="s">
        <v>32</v>
      </c>
      <c r="I18" s="44"/>
      <c r="J18" s="44"/>
      <c r="K18" s="62" t="s">
        <v>60</v>
      </c>
    </row>
    <row r="19" spans="1:11" ht="24.95" customHeight="1" thickBot="1" x14ac:dyDescent="0.25">
      <c r="A19" s="14" t="s">
        <v>10</v>
      </c>
      <c r="B19" s="32"/>
      <c r="C19" s="32"/>
      <c r="D19" s="17"/>
      <c r="F19" s="34"/>
      <c r="G19" s="96" t="s">
        <v>150</v>
      </c>
      <c r="H19" s="33" t="s">
        <v>30</v>
      </c>
      <c r="I19" s="46"/>
      <c r="J19" s="29"/>
      <c r="K19" s="63">
        <v>1</v>
      </c>
    </row>
    <row r="20" spans="1:11" ht="7.5" customHeight="1" thickTop="1" x14ac:dyDescent="0.2">
      <c r="A20" s="65"/>
      <c r="B20" s="66"/>
      <c r="C20" s="66"/>
      <c r="D20" s="65"/>
      <c r="E20" s="67"/>
      <c r="F20" s="65"/>
      <c r="G20" s="65"/>
      <c r="H20" s="68"/>
      <c r="I20" s="68"/>
      <c r="J20" s="65"/>
      <c r="K20" s="65"/>
    </row>
    <row r="21" spans="1:11" s="10" customFormat="1" ht="36.75" customHeight="1" x14ac:dyDescent="0.2">
      <c r="A21" s="88" t="s">
        <v>4</v>
      </c>
      <c r="B21" s="89" t="s">
        <v>8</v>
      </c>
      <c r="C21" s="89" t="s">
        <v>23</v>
      </c>
      <c r="D21" s="89" t="s">
        <v>1</v>
      </c>
      <c r="E21" s="90" t="s">
        <v>22</v>
      </c>
      <c r="F21" s="89" t="s">
        <v>5</v>
      </c>
      <c r="G21" s="89" t="s">
        <v>26</v>
      </c>
      <c r="H21" s="135" t="s">
        <v>38</v>
      </c>
      <c r="I21" s="136"/>
      <c r="J21" s="79" t="s">
        <v>18</v>
      </c>
      <c r="K21" s="79" t="s">
        <v>9</v>
      </c>
    </row>
    <row r="22" spans="1:11" s="75" customFormat="1" ht="24.95" customHeight="1" x14ac:dyDescent="0.25">
      <c r="A22" s="72">
        <v>1</v>
      </c>
      <c r="B22" s="91">
        <v>329</v>
      </c>
      <c r="C22" s="83"/>
      <c r="D22" s="91" t="s">
        <v>184</v>
      </c>
      <c r="E22" s="92">
        <v>39074</v>
      </c>
      <c r="F22" s="91" t="s">
        <v>20</v>
      </c>
      <c r="G22" s="91" t="s">
        <v>70</v>
      </c>
      <c r="H22" s="97"/>
      <c r="I22" s="72"/>
      <c r="J22" s="73"/>
      <c r="K22" s="74"/>
    </row>
    <row r="23" spans="1:11" s="75" customFormat="1" ht="24.95" customHeight="1" x14ac:dyDescent="0.25">
      <c r="A23" s="72">
        <v>2</v>
      </c>
      <c r="B23" s="91">
        <v>777</v>
      </c>
      <c r="C23" s="83"/>
      <c r="D23" s="91" t="s">
        <v>185</v>
      </c>
      <c r="E23" s="92">
        <v>39244</v>
      </c>
      <c r="F23" s="91" t="s">
        <v>20</v>
      </c>
      <c r="G23" s="91" t="s">
        <v>70</v>
      </c>
      <c r="H23" s="97"/>
      <c r="I23" s="72"/>
      <c r="J23" s="73"/>
      <c r="K23" s="74"/>
    </row>
    <row r="24" spans="1:11" s="75" customFormat="1" ht="24.95" customHeight="1" x14ac:dyDescent="0.25">
      <c r="A24" s="72">
        <v>3</v>
      </c>
      <c r="B24" s="91">
        <v>326</v>
      </c>
      <c r="C24" s="83"/>
      <c r="D24" s="91" t="s">
        <v>186</v>
      </c>
      <c r="E24" s="100">
        <v>2006</v>
      </c>
      <c r="F24" s="91" t="s">
        <v>20</v>
      </c>
      <c r="G24" s="91" t="s">
        <v>70</v>
      </c>
      <c r="H24" s="91"/>
      <c r="I24" s="72"/>
      <c r="J24" s="73"/>
      <c r="K24" s="74"/>
    </row>
    <row r="25" spans="1:11" ht="24.95" customHeight="1" x14ac:dyDescent="0.25">
      <c r="A25" s="82"/>
      <c r="B25" s="83"/>
      <c r="C25" s="83"/>
      <c r="D25" s="83"/>
      <c r="E25" s="83"/>
      <c r="F25" s="83"/>
      <c r="G25" s="83"/>
      <c r="H25" s="84"/>
      <c r="I25" s="84"/>
      <c r="J25" s="85"/>
      <c r="K25" s="85"/>
    </row>
    <row r="26" spans="1:11" ht="15" x14ac:dyDescent="0.2">
      <c r="A26" s="131" t="s">
        <v>3</v>
      </c>
      <c r="B26" s="132"/>
      <c r="C26" s="132"/>
      <c r="D26" s="132"/>
      <c r="E26" s="64"/>
      <c r="F26" s="64"/>
      <c r="G26" s="133" t="s">
        <v>25</v>
      </c>
      <c r="H26" s="133"/>
      <c r="I26" s="132"/>
      <c r="J26" s="133"/>
      <c r="K26" s="134"/>
    </row>
    <row r="27" spans="1:11" x14ac:dyDescent="0.2">
      <c r="A27" s="54" t="s">
        <v>33</v>
      </c>
      <c r="B27" s="17"/>
      <c r="C27" s="17"/>
      <c r="D27" s="55"/>
      <c r="E27" s="19"/>
      <c r="F27" s="52"/>
      <c r="G27" s="18" t="s">
        <v>21</v>
      </c>
      <c r="H27" s="48">
        <v>1</v>
      </c>
      <c r="I27" s="58"/>
      <c r="J27" s="35" t="s">
        <v>19</v>
      </c>
      <c r="K27" s="98">
        <f>COUNTIF(F22:F24,"ЗМС")</f>
        <v>0</v>
      </c>
    </row>
    <row r="28" spans="1:11" x14ac:dyDescent="0.2">
      <c r="A28" s="54" t="s">
        <v>34</v>
      </c>
      <c r="B28" s="17"/>
      <c r="C28" s="17"/>
      <c r="D28" s="55"/>
      <c r="E28" s="1"/>
      <c r="F28" s="53"/>
      <c r="G28" s="20" t="s">
        <v>45</v>
      </c>
      <c r="H28" s="99">
        <v>3</v>
      </c>
      <c r="I28" s="50"/>
      <c r="J28" s="35" t="s">
        <v>15</v>
      </c>
      <c r="K28" s="98">
        <f>COUNTIF(F23:F25,"ЗМС")</f>
        <v>0</v>
      </c>
    </row>
    <row r="29" spans="1:11" x14ac:dyDescent="0.2">
      <c r="A29" s="54" t="s">
        <v>35</v>
      </c>
      <c r="B29" s="17"/>
      <c r="C29" s="17"/>
      <c r="D29" s="55"/>
      <c r="E29" s="1"/>
      <c r="F29" s="53"/>
      <c r="G29" s="20" t="s">
        <v>46</v>
      </c>
      <c r="H29" s="99">
        <v>3</v>
      </c>
      <c r="I29" s="50"/>
      <c r="J29" s="35" t="s">
        <v>17</v>
      </c>
      <c r="K29" s="98">
        <f>COUNTIF(F25:F26,"МС")</f>
        <v>0</v>
      </c>
    </row>
    <row r="30" spans="1:11" ht="9.75" customHeight="1" x14ac:dyDescent="0.2">
      <c r="A30" s="54" t="s">
        <v>36</v>
      </c>
      <c r="B30" s="17"/>
      <c r="C30" s="17"/>
      <c r="D30" s="55"/>
      <c r="E30" s="1"/>
      <c r="F30" s="53"/>
      <c r="G30" s="20" t="s">
        <v>40</v>
      </c>
      <c r="H30" s="48">
        <v>3</v>
      </c>
      <c r="I30" s="49"/>
      <c r="J30" s="35" t="s">
        <v>20</v>
      </c>
      <c r="K30" s="98">
        <f>COUNTIF(F22:F27,"КМС")</f>
        <v>3</v>
      </c>
    </row>
    <row r="31" spans="1:11" x14ac:dyDescent="0.2">
      <c r="A31" s="54"/>
      <c r="B31" s="17"/>
      <c r="C31" s="17"/>
      <c r="D31" s="55"/>
      <c r="E31" s="1"/>
      <c r="F31" s="53"/>
      <c r="G31" s="20" t="s">
        <v>41</v>
      </c>
      <c r="H31" s="48">
        <v>0</v>
      </c>
      <c r="I31" s="49"/>
      <c r="J31" s="69" t="s">
        <v>47</v>
      </c>
      <c r="K31" s="98">
        <f>COUNTIF(F22:F28,"1 сп.р.")</f>
        <v>0</v>
      </c>
    </row>
    <row r="32" spans="1:11" x14ac:dyDescent="0.2">
      <c r="A32" s="54"/>
      <c r="B32" s="17"/>
      <c r="C32" s="17"/>
      <c r="D32" s="55"/>
      <c r="E32" s="1"/>
      <c r="F32" s="53"/>
      <c r="G32" s="20" t="s">
        <v>42</v>
      </c>
      <c r="H32" s="36">
        <v>0</v>
      </c>
      <c r="I32" s="51"/>
      <c r="J32" s="70" t="s">
        <v>49</v>
      </c>
      <c r="K32" s="98">
        <f>COUNTIF(F22:F29,"2 сп.р.")</f>
        <v>0</v>
      </c>
    </row>
    <row r="33" spans="1:26" x14ac:dyDescent="0.2">
      <c r="A33" s="54"/>
      <c r="B33" s="17"/>
      <c r="C33" s="17"/>
      <c r="D33" s="55"/>
      <c r="E33" s="22"/>
      <c r="F33" s="59"/>
      <c r="G33" s="20" t="s">
        <v>43</v>
      </c>
      <c r="H33" s="36">
        <f>COUNTIF(A22:A24,"ДСКВ")</f>
        <v>0</v>
      </c>
      <c r="I33" s="60"/>
      <c r="J33" s="70" t="s">
        <v>48</v>
      </c>
      <c r="K33" s="98">
        <f>COUNTIF(F22:F30,"3 сп.р.")</f>
        <v>0</v>
      </c>
    </row>
    <row r="34" spans="1:26" x14ac:dyDescent="0.2">
      <c r="A34" s="23"/>
      <c r="K34" s="24"/>
    </row>
    <row r="35" spans="1:26" ht="15.75" x14ac:dyDescent="0.2">
      <c r="A35" s="138" t="s">
        <v>2</v>
      </c>
      <c r="B35" s="139"/>
      <c r="C35" s="139"/>
      <c r="D35" s="139"/>
      <c r="E35" s="140" t="s">
        <v>7</v>
      </c>
      <c r="F35" s="140"/>
      <c r="G35" s="140"/>
      <c r="H35" s="140"/>
      <c r="I35" s="140" t="s">
        <v>37</v>
      </c>
      <c r="J35" s="140"/>
      <c r="K35" s="141"/>
    </row>
    <row r="36" spans="1:26" x14ac:dyDescent="0.2">
      <c r="A36" s="23"/>
      <c r="B36" s="1"/>
      <c r="C36" s="1"/>
      <c r="E36" s="1"/>
      <c r="F36" s="19"/>
      <c r="G36" s="19"/>
      <c r="H36" s="19"/>
      <c r="I36" s="19"/>
      <c r="J36" s="19"/>
      <c r="K36" s="28"/>
    </row>
    <row r="37" spans="1:26" x14ac:dyDescent="0.2">
      <c r="A37" s="25"/>
      <c r="D37" s="26"/>
      <c r="E37" s="56"/>
      <c r="F37" s="26"/>
      <c r="G37" s="26"/>
      <c r="H37" s="57"/>
      <c r="I37" s="57"/>
      <c r="J37" s="26"/>
      <c r="K37" s="27"/>
    </row>
    <row r="38" spans="1:26" s="11" customFormat="1" x14ac:dyDescent="0.2">
      <c r="A38" s="25"/>
      <c r="B38" s="26"/>
      <c r="C38" s="26"/>
      <c r="D38" s="26"/>
      <c r="E38" s="56"/>
      <c r="F38" s="26"/>
      <c r="G38" s="26"/>
      <c r="H38" s="57"/>
      <c r="I38" s="57"/>
      <c r="J38" s="26"/>
      <c r="K38" s="27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s="39" customFormat="1" ht="18.75" x14ac:dyDescent="0.2">
      <c r="A39" s="25"/>
      <c r="B39" s="26"/>
      <c r="C39" s="26"/>
      <c r="D39" s="26"/>
      <c r="E39" s="56"/>
      <c r="F39" s="26"/>
      <c r="G39" s="26"/>
      <c r="H39" s="57"/>
      <c r="I39" s="57"/>
      <c r="J39" s="26"/>
      <c r="K39" s="27"/>
    </row>
    <row r="40" spans="1:26" x14ac:dyDescent="0.2">
      <c r="A40" s="25"/>
      <c r="D40" s="26"/>
      <c r="E40" s="56"/>
      <c r="F40" s="26"/>
      <c r="G40" s="26"/>
      <c r="H40" s="57"/>
      <c r="I40" s="57"/>
      <c r="J40" s="26"/>
      <c r="K40" s="27"/>
    </row>
    <row r="41" spans="1:26" ht="16.5" thickBot="1" x14ac:dyDescent="0.25">
      <c r="A41" s="142" t="str">
        <f>G18</f>
        <v>СИЛАКОВА Н.И. (2К, г. Брянск)</v>
      </c>
      <c r="B41" s="143"/>
      <c r="C41" s="143"/>
      <c r="D41" s="143"/>
      <c r="E41" s="143" t="str">
        <f>G17</f>
        <v>АЛИПЧЕНКОВ А.В. (2К, г. Брянск)</v>
      </c>
      <c r="F41" s="143"/>
      <c r="G41" s="143"/>
      <c r="H41" s="143"/>
      <c r="I41" s="143" t="str">
        <f>G19</f>
        <v>БОЛХОВИТИН А. В. (2К, г. Брянск)</v>
      </c>
      <c r="J41" s="143"/>
      <c r="K41" s="144"/>
    </row>
    <row r="42" spans="1:26" ht="13.5" thickTop="1" x14ac:dyDescent="0.2"/>
    <row r="43" spans="1:26" ht="18.75" x14ac:dyDescent="0.2">
      <c r="A43" s="39"/>
      <c r="B43" s="40"/>
      <c r="C43" s="40"/>
      <c r="D43" s="39"/>
      <c r="E43" s="41"/>
      <c r="F43" s="39"/>
      <c r="G43" s="39"/>
      <c r="H43" s="42"/>
      <c r="I43" s="42"/>
      <c r="J43" s="39"/>
      <c r="K43" s="39"/>
    </row>
    <row r="44" spans="1:26" ht="21" x14ac:dyDescent="0.2">
      <c r="A44" s="37"/>
      <c r="B44" s="37"/>
      <c r="C44" s="38"/>
      <c r="D44" s="137"/>
      <c r="E44" s="137"/>
      <c r="F44" s="137"/>
      <c r="G44" s="137"/>
    </row>
    <row r="45" spans="1:26" ht="18.75" x14ac:dyDescent="0.2">
      <c r="D45" s="39"/>
    </row>
  </sheetData>
  <autoFilter ref="B21:G21"/>
  <mergeCells count="26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14:D14"/>
    <mergeCell ref="A15:G15"/>
    <mergeCell ref="H15:K15"/>
    <mergeCell ref="A26:D26"/>
    <mergeCell ref="G26:K26"/>
    <mergeCell ref="H21:I21"/>
    <mergeCell ref="D44:G44"/>
    <mergeCell ref="A35:D35"/>
    <mergeCell ref="E35:H35"/>
    <mergeCell ref="I35:K35"/>
    <mergeCell ref="A41:D41"/>
    <mergeCell ref="E41:H41"/>
    <mergeCell ref="I41:K41"/>
  </mergeCells>
  <printOptions horizontalCentered="1"/>
  <pageMargins left="0.19685039370078741" right="0.19685039370078741" top="0.78740157480314965" bottom="0.50055555555555553" header="0.15748031496062992" footer="0.11811023622047245"/>
  <pageSetup paperSize="256" scale="60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outlinePr summaryBelow="0"/>
    <pageSetUpPr fitToPage="1"/>
  </sheetPr>
  <dimension ref="A1:Z47"/>
  <sheetViews>
    <sheetView showGridLines="0" view="pageBreakPreview" zoomScale="70" zoomScaleNormal="70" zoomScaleSheetLayoutView="70" zoomScalePageLayoutView="50" workbookViewId="0">
      <selection activeCell="I25" sqref="I25"/>
    </sheetView>
  </sheetViews>
  <sheetFormatPr defaultColWidth="9.140625" defaultRowHeight="12.75" x14ac:dyDescent="0.2"/>
  <cols>
    <col min="1" max="1" width="7" style="1" customWidth="1"/>
    <col min="2" max="2" width="7.85546875" style="26" customWidth="1"/>
    <col min="3" max="3" width="14.7109375" style="26" customWidth="1"/>
    <col min="4" max="4" width="23.28515625" style="1" customWidth="1"/>
    <col min="5" max="5" width="13.5703125" style="11" customWidth="1"/>
    <col min="6" max="6" width="9.5703125" style="1" customWidth="1"/>
    <col min="7" max="7" width="30.28515625" style="1" customWidth="1"/>
    <col min="8" max="9" width="17.5703125" style="21" customWidth="1"/>
    <col min="10" max="10" width="13.7109375" style="1" customWidth="1"/>
    <col min="11" max="11" width="15" style="1" customWidth="1"/>
    <col min="12" max="16384" width="9.140625" style="1"/>
  </cols>
  <sheetData>
    <row r="1" spans="1:11" customFormat="1" ht="21" x14ac:dyDescent="0.2">
      <c r="A1" s="111" t="s">
        <v>28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1" customFormat="1" ht="21" x14ac:dyDescent="0.2">
      <c r="A2" s="111" t="s">
        <v>27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</row>
    <row r="3" spans="1:11" customFormat="1" ht="21" x14ac:dyDescent="0.2">
      <c r="A3" s="111" t="s">
        <v>197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</row>
    <row r="4" spans="1:11" customFormat="1" ht="21" x14ac:dyDescent="0.2">
      <c r="A4" s="111" t="s">
        <v>64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</row>
    <row r="5" spans="1:11" customFormat="1" ht="21" x14ac:dyDescent="0.2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</row>
    <row r="6" spans="1:11" customFormat="1" ht="28.5" x14ac:dyDescent="0.2">
      <c r="A6" s="112" t="s">
        <v>199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</row>
    <row r="7" spans="1:11" customFormat="1" ht="21" x14ac:dyDescent="0.2">
      <c r="A7" s="113" t="s">
        <v>11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</row>
    <row r="8" spans="1:11" customFormat="1" ht="21.75" thickBot="1" x14ac:dyDescent="0.25">
      <c r="A8" s="114" t="s">
        <v>24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</row>
    <row r="9" spans="1:11" ht="19.5" customHeight="1" thickTop="1" x14ac:dyDescent="0.2">
      <c r="A9" s="115" t="s">
        <v>16</v>
      </c>
      <c r="B9" s="116"/>
      <c r="C9" s="116"/>
      <c r="D9" s="116"/>
      <c r="E9" s="116"/>
      <c r="F9" s="116"/>
      <c r="G9" s="116"/>
      <c r="H9" s="116"/>
      <c r="I9" s="116"/>
      <c r="J9" s="116"/>
      <c r="K9" s="117"/>
    </row>
    <row r="10" spans="1:11" ht="18" customHeight="1" x14ac:dyDescent="0.2">
      <c r="A10" s="118" t="s">
        <v>192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20"/>
    </row>
    <row r="11" spans="1:11" ht="19.5" customHeight="1" x14ac:dyDescent="0.2">
      <c r="A11" s="118" t="s">
        <v>196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20"/>
    </row>
    <row r="12" spans="1:11" ht="5.25" customHeight="1" x14ac:dyDescent="0.2">
      <c r="A12" s="108" t="s">
        <v>24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10"/>
    </row>
    <row r="13" spans="1:11" ht="15.75" x14ac:dyDescent="0.2">
      <c r="A13" s="121" t="s">
        <v>62</v>
      </c>
      <c r="B13" s="122"/>
      <c r="C13" s="122"/>
      <c r="D13" s="122"/>
      <c r="E13" s="2"/>
      <c r="F13" s="94" t="s">
        <v>194</v>
      </c>
      <c r="G13" s="93"/>
      <c r="H13" s="12"/>
      <c r="I13" s="12"/>
      <c r="J13" s="3"/>
      <c r="K13" s="4" t="s">
        <v>204</v>
      </c>
    </row>
    <row r="14" spans="1:11" ht="15.75" x14ac:dyDescent="0.2">
      <c r="A14" s="123" t="s">
        <v>193</v>
      </c>
      <c r="B14" s="124"/>
      <c r="C14" s="124"/>
      <c r="D14" s="124"/>
      <c r="E14" s="5"/>
      <c r="F14" s="31" t="s">
        <v>195</v>
      </c>
      <c r="G14" s="31"/>
      <c r="H14" s="13"/>
      <c r="I14" s="13"/>
      <c r="J14" s="6"/>
      <c r="K14" s="7" t="s">
        <v>203</v>
      </c>
    </row>
    <row r="15" spans="1:11" ht="15" x14ac:dyDescent="0.2">
      <c r="A15" s="125" t="s">
        <v>6</v>
      </c>
      <c r="B15" s="126"/>
      <c r="C15" s="126"/>
      <c r="D15" s="126"/>
      <c r="E15" s="126"/>
      <c r="F15" s="126"/>
      <c r="G15" s="127"/>
      <c r="H15" s="128" t="s">
        <v>0</v>
      </c>
      <c r="I15" s="129"/>
      <c r="J15" s="129"/>
      <c r="K15" s="130"/>
    </row>
    <row r="16" spans="1:11" ht="24.95" customHeight="1" x14ac:dyDescent="0.2">
      <c r="A16" s="14" t="s">
        <v>12</v>
      </c>
      <c r="B16" s="8"/>
      <c r="C16" s="8"/>
      <c r="D16" s="15"/>
      <c r="E16" s="16"/>
      <c r="F16" s="15"/>
      <c r="G16" s="95"/>
      <c r="H16" s="43" t="s">
        <v>29</v>
      </c>
      <c r="I16" s="44"/>
      <c r="J16" s="44"/>
      <c r="K16" s="45"/>
    </row>
    <row r="17" spans="1:11" ht="24.95" customHeight="1" x14ac:dyDescent="0.2">
      <c r="A17" s="14" t="s">
        <v>13</v>
      </c>
      <c r="B17" s="8"/>
      <c r="C17" s="8"/>
      <c r="D17" s="9"/>
      <c r="E17" s="30"/>
      <c r="F17" s="17"/>
      <c r="G17" s="86" t="s">
        <v>143</v>
      </c>
      <c r="H17" s="43" t="s">
        <v>31</v>
      </c>
      <c r="I17" s="44"/>
      <c r="J17" s="44"/>
      <c r="K17" s="62" t="s">
        <v>59</v>
      </c>
    </row>
    <row r="18" spans="1:11" ht="24.95" customHeight="1" x14ac:dyDescent="0.2">
      <c r="A18" s="14" t="s">
        <v>14</v>
      </c>
      <c r="B18" s="8"/>
      <c r="C18" s="8"/>
      <c r="D18" s="9"/>
      <c r="E18" s="30"/>
      <c r="F18" s="17"/>
      <c r="G18" s="86" t="s">
        <v>144</v>
      </c>
      <c r="H18" s="43" t="s">
        <v>32</v>
      </c>
      <c r="I18" s="44"/>
      <c r="J18" s="44"/>
      <c r="K18" s="62" t="s">
        <v>60</v>
      </c>
    </row>
    <row r="19" spans="1:11" ht="24.95" customHeight="1" thickBot="1" x14ac:dyDescent="0.25">
      <c r="A19" s="14" t="s">
        <v>10</v>
      </c>
      <c r="B19" s="32"/>
      <c r="C19" s="32"/>
      <c r="D19" s="17"/>
      <c r="F19" s="34"/>
      <c r="G19" s="96" t="s">
        <v>150</v>
      </c>
      <c r="H19" s="33" t="s">
        <v>30</v>
      </c>
      <c r="I19" s="46"/>
      <c r="J19" s="29"/>
      <c r="K19" s="63">
        <v>1</v>
      </c>
    </row>
    <row r="20" spans="1:11" ht="7.5" customHeight="1" thickTop="1" x14ac:dyDescent="0.2">
      <c r="A20" s="65"/>
      <c r="B20" s="66"/>
      <c r="C20" s="66"/>
      <c r="D20" s="65"/>
      <c r="E20" s="67"/>
      <c r="F20" s="65"/>
      <c r="G20" s="65"/>
      <c r="H20" s="68"/>
      <c r="I20" s="68"/>
      <c r="J20" s="65"/>
      <c r="K20" s="65"/>
    </row>
    <row r="21" spans="1:11" s="10" customFormat="1" ht="36.75" customHeight="1" x14ac:dyDescent="0.2">
      <c r="A21" s="88" t="s">
        <v>4</v>
      </c>
      <c r="B21" s="89" t="s">
        <v>8</v>
      </c>
      <c r="C21" s="89" t="s">
        <v>23</v>
      </c>
      <c r="D21" s="89" t="s">
        <v>1</v>
      </c>
      <c r="E21" s="90" t="s">
        <v>22</v>
      </c>
      <c r="F21" s="89" t="s">
        <v>5</v>
      </c>
      <c r="G21" s="89" t="s">
        <v>26</v>
      </c>
      <c r="H21" s="135" t="s">
        <v>38</v>
      </c>
      <c r="I21" s="136"/>
      <c r="J21" s="79" t="s">
        <v>18</v>
      </c>
      <c r="K21" s="79" t="s">
        <v>9</v>
      </c>
    </row>
    <row r="22" spans="1:11" s="75" customFormat="1" ht="24.95" customHeight="1" x14ac:dyDescent="0.25">
      <c r="A22" s="72">
        <v>1</v>
      </c>
      <c r="B22" s="91">
        <v>339</v>
      </c>
      <c r="C22" s="103">
        <v>10100049117</v>
      </c>
      <c r="D22" s="91" t="s">
        <v>187</v>
      </c>
      <c r="E22" s="92">
        <v>38996</v>
      </c>
      <c r="F22" s="91" t="s">
        <v>20</v>
      </c>
      <c r="G22" s="91" t="s">
        <v>70</v>
      </c>
      <c r="H22" s="97"/>
      <c r="I22" s="72"/>
      <c r="J22" s="73"/>
      <c r="K22" s="74"/>
    </row>
    <row r="23" spans="1:11" s="75" customFormat="1" ht="24.95" customHeight="1" x14ac:dyDescent="0.25">
      <c r="A23" s="72">
        <v>2</v>
      </c>
      <c r="B23" s="91">
        <v>222</v>
      </c>
      <c r="C23" s="106"/>
      <c r="D23" s="91" t="s">
        <v>188</v>
      </c>
      <c r="E23" s="92">
        <v>38778</v>
      </c>
      <c r="F23" s="91" t="s">
        <v>205</v>
      </c>
      <c r="G23" s="91" t="s">
        <v>70</v>
      </c>
      <c r="H23" s="97"/>
      <c r="I23" s="72"/>
      <c r="J23" s="73"/>
      <c r="K23" s="74"/>
    </row>
    <row r="24" spans="1:11" s="75" customFormat="1" ht="24.95" customHeight="1" x14ac:dyDescent="0.25">
      <c r="A24" s="72">
        <v>3</v>
      </c>
      <c r="B24" s="91">
        <v>319</v>
      </c>
      <c r="C24" s="106"/>
      <c r="D24" s="91" t="s">
        <v>189</v>
      </c>
      <c r="E24" s="92">
        <v>39080</v>
      </c>
      <c r="F24" s="91" t="s">
        <v>49</v>
      </c>
      <c r="G24" s="91" t="s">
        <v>70</v>
      </c>
      <c r="H24" s="97"/>
      <c r="I24" s="72"/>
      <c r="J24" s="73"/>
      <c r="K24" s="74"/>
    </row>
    <row r="25" spans="1:11" s="75" customFormat="1" ht="24.95" customHeight="1" x14ac:dyDescent="0.25">
      <c r="A25" s="72">
        <v>4</v>
      </c>
      <c r="B25" s="91">
        <v>325</v>
      </c>
      <c r="C25" s="106"/>
      <c r="D25" s="91" t="s">
        <v>191</v>
      </c>
      <c r="E25" s="92">
        <v>38831</v>
      </c>
      <c r="F25" s="91" t="s">
        <v>49</v>
      </c>
      <c r="G25" s="91" t="s">
        <v>70</v>
      </c>
      <c r="H25" s="97"/>
      <c r="I25" s="72"/>
      <c r="J25" s="73"/>
      <c r="K25" s="74"/>
    </row>
    <row r="26" spans="1:11" s="75" customFormat="1" ht="24.95" customHeight="1" x14ac:dyDescent="0.25">
      <c r="A26" s="72">
        <v>5</v>
      </c>
      <c r="B26" s="91">
        <v>856</v>
      </c>
      <c r="C26" s="105">
        <v>10112972850</v>
      </c>
      <c r="D26" s="91" t="s">
        <v>190</v>
      </c>
      <c r="E26" s="92">
        <v>39438</v>
      </c>
      <c r="F26" s="91" t="s">
        <v>20</v>
      </c>
      <c r="G26" s="91" t="s">
        <v>97</v>
      </c>
      <c r="H26" s="97"/>
      <c r="I26" s="72"/>
      <c r="J26" s="73"/>
      <c r="K26" s="74"/>
    </row>
    <row r="27" spans="1:11" ht="24.95" customHeight="1" x14ac:dyDescent="0.25">
      <c r="A27" s="82"/>
      <c r="B27" s="83"/>
      <c r="C27" s="83"/>
      <c r="D27" s="83"/>
      <c r="E27" s="83"/>
      <c r="F27" s="83"/>
      <c r="G27" s="83"/>
      <c r="H27" s="84"/>
      <c r="I27" s="84"/>
      <c r="J27" s="85"/>
      <c r="K27" s="85"/>
    </row>
    <row r="28" spans="1:11" ht="15" x14ac:dyDescent="0.2">
      <c r="A28" s="131" t="s">
        <v>3</v>
      </c>
      <c r="B28" s="132"/>
      <c r="C28" s="132"/>
      <c r="D28" s="132"/>
      <c r="E28" s="64"/>
      <c r="F28" s="64"/>
      <c r="G28" s="133" t="s">
        <v>25</v>
      </c>
      <c r="H28" s="133"/>
      <c r="I28" s="132"/>
      <c r="J28" s="133"/>
      <c r="K28" s="134"/>
    </row>
    <row r="29" spans="1:11" x14ac:dyDescent="0.2">
      <c r="A29" s="54" t="s">
        <v>33</v>
      </c>
      <c r="B29" s="17"/>
      <c r="C29" s="17"/>
      <c r="D29" s="55"/>
      <c r="E29" s="19"/>
      <c r="F29" s="52"/>
      <c r="G29" s="18" t="s">
        <v>21</v>
      </c>
      <c r="H29" s="48">
        <v>2</v>
      </c>
      <c r="I29" s="58"/>
      <c r="J29" s="35" t="s">
        <v>19</v>
      </c>
      <c r="K29" s="98">
        <f>COUNTIF(F22:F26,"ЗМС")</f>
        <v>0</v>
      </c>
    </row>
    <row r="30" spans="1:11" x14ac:dyDescent="0.2">
      <c r="A30" s="54" t="s">
        <v>34</v>
      </c>
      <c r="B30" s="17"/>
      <c r="C30" s="17"/>
      <c r="D30" s="55"/>
      <c r="E30" s="1"/>
      <c r="F30" s="53"/>
      <c r="G30" s="20" t="s">
        <v>45</v>
      </c>
      <c r="H30" s="99">
        <v>5</v>
      </c>
      <c r="I30" s="50"/>
      <c r="J30" s="35" t="s">
        <v>15</v>
      </c>
      <c r="K30" s="98">
        <f>COUNTIF(F22:F26,"ЗМС")</f>
        <v>0</v>
      </c>
    </row>
    <row r="31" spans="1:11" x14ac:dyDescent="0.2">
      <c r="A31" s="54" t="s">
        <v>35</v>
      </c>
      <c r="B31" s="17"/>
      <c r="C31" s="17"/>
      <c r="D31" s="55"/>
      <c r="E31" s="1"/>
      <c r="F31" s="53"/>
      <c r="G31" s="20" t="s">
        <v>46</v>
      </c>
      <c r="H31" s="99">
        <v>5</v>
      </c>
      <c r="I31" s="50"/>
      <c r="J31" s="35" t="s">
        <v>17</v>
      </c>
      <c r="K31" s="98">
        <f>COUNTIF(F22:F26,"МС")</f>
        <v>0</v>
      </c>
    </row>
    <row r="32" spans="1:11" ht="9.75" customHeight="1" x14ac:dyDescent="0.2">
      <c r="A32" s="54" t="s">
        <v>36</v>
      </c>
      <c r="B32" s="17"/>
      <c r="C32" s="17"/>
      <c r="D32" s="55"/>
      <c r="E32" s="1"/>
      <c r="F32" s="53"/>
      <c r="G32" s="20" t="s">
        <v>40</v>
      </c>
      <c r="H32" s="48">
        <v>5</v>
      </c>
      <c r="I32" s="49"/>
      <c r="J32" s="35" t="s">
        <v>20</v>
      </c>
      <c r="K32" s="98">
        <f>COUNTIF(F22:F26,"КМС")</f>
        <v>2</v>
      </c>
    </row>
    <row r="33" spans="1:26" x14ac:dyDescent="0.2">
      <c r="A33" s="54"/>
      <c r="B33" s="17"/>
      <c r="C33" s="17"/>
      <c r="D33" s="55"/>
      <c r="E33" s="1"/>
      <c r="F33" s="53"/>
      <c r="G33" s="20" t="s">
        <v>41</v>
      </c>
      <c r="H33" s="48">
        <v>0</v>
      </c>
      <c r="I33" s="49"/>
      <c r="J33" s="69" t="s">
        <v>47</v>
      </c>
      <c r="K33" s="98">
        <f>COUNTIF(F22:F26,"1 сп.р.")</f>
        <v>0</v>
      </c>
    </row>
    <row r="34" spans="1:26" x14ac:dyDescent="0.2">
      <c r="A34" s="54"/>
      <c r="B34" s="17"/>
      <c r="C34" s="17"/>
      <c r="D34" s="55"/>
      <c r="E34" s="1"/>
      <c r="F34" s="53"/>
      <c r="G34" s="20" t="s">
        <v>42</v>
      </c>
      <c r="H34" s="36">
        <v>0</v>
      </c>
      <c r="I34" s="51"/>
      <c r="J34" s="70" t="s">
        <v>49</v>
      </c>
      <c r="K34" s="98">
        <f>COUNTIF(F22:F26,"2 сп.р.")</f>
        <v>2</v>
      </c>
    </row>
    <row r="35" spans="1:26" x14ac:dyDescent="0.2">
      <c r="A35" s="54"/>
      <c r="B35" s="17"/>
      <c r="C35" s="17"/>
      <c r="D35" s="55"/>
      <c r="E35" s="22"/>
      <c r="F35" s="59"/>
      <c r="G35" s="20" t="s">
        <v>43</v>
      </c>
      <c r="H35" s="36">
        <f>COUNTIF(A22:A26,"ДСКВ")</f>
        <v>0</v>
      </c>
      <c r="I35" s="60"/>
      <c r="J35" s="70" t="s">
        <v>48</v>
      </c>
      <c r="K35" s="98">
        <f>COUNTIF(F22:F26,"3 сп.р.")</f>
        <v>0</v>
      </c>
    </row>
    <row r="36" spans="1:26" x14ac:dyDescent="0.2">
      <c r="A36" s="23"/>
      <c r="K36" s="24"/>
    </row>
    <row r="37" spans="1:26" ht="15.75" x14ac:dyDescent="0.2">
      <c r="A37" s="138" t="s">
        <v>2</v>
      </c>
      <c r="B37" s="139"/>
      <c r="C37" s="139"/>
      <c r="D37" s="139"/>
      <c r="E37" s="140" t="s">
        <v>7</v>
      </c>
      <c r="F37" s="140"/>
      <c r="G37" s="140"/>
      <c r="H37" s="140"/>
      <c r="I37" s="140" t="s">
        <v>37</v>
      </c>
      <c r="J37" s="140"/>
      <c r="K37" s="141"/>
    </row>
    <row r="38" spans="1:26" x14ac:dyDescent="0.2">
      <c r="A38" s="23"/>
      <c r="B38" s="1"/>
      <c r="C38" s="1"/>
      <c r="E38" s="1"/>
      <c r="F38" s="19"/>
      <c r="G38" s="19"/>
      <c r="H38" s="19"/>
      <c r="I38" s="19"/>
      <c r="J38" s="19"/>
      <c r="K38" s="28"/>
    </row>
    <row r="39" spans="1:26" x14ac:dyDescent="0.2">
      <c r="A39" s="25"/>
      <c r="D39" s="26"/>
      <c r="E39" s="56"/>
      <c r="F39" s="26"/>
      <c r="G39" s="26"/>
      <c r="H39" s="57"/>
      <c r="I39" s="57"/>
      <c r="J39" s="26"/>
      <c r="K39" s="27"/>
    </row>
    <row r="40" spans="1:26" s="11" customFormat="1" x14ac:dyDescent="0.2">
      <c r="A40" s="25"/>
      <c r="B40" s="26"/>
      <c r="C40" s="26"/>
      <c r="D40" s="26"/>
      <c r="E40" s="56"/>
      <c r="F40" s="26"/>
      <c r="G40" s="26"/>
      <c r="H40" s="57"/>
      <c r="I40" s="57"/>
      <c r="J40" s="26"/>
      <c r="K40" s="27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s="39" customFormat="1" ht="18.75" x14ac:dyDescent="0.2">
      <c r="A41" s="25"/>
      <c r="B41" s="26"/>
      <c r="C41" s="26"/>
      <c r="D41" s="26"/>
      <c r="E41" s="56"/>
      <c r="F41" s="26"/>
      <c r="G41" s="26"/>
      <c r="H41" s="57"/>
      <c r="I41" s="57"/>
      <c r="J41" s="26"/>
      <c r="K41" s="27"/>
    </row>
    <row r="42" spans="1:26" x14ac:dyDescent="0.2">
      <c r="A42" s="25"/>
      <c r="D42" s="26"/>
      <c r="E42" s="56"/>
      <c r="F42" s="26"/>
      <c r="G42" s="26"/>
      <c r="H42" s="57"/>
      <c r="I42" s="57"/>
      <c r="J42" s="26"/>
      <c r="K42" s="27"/>
    </row>
    <row r="43" spans="1:26" ht="16.5" thickBot="1" x14ac:dyDescent="0.25">
      <c r="A43" s="142" t="str">
        <f>G18</f>
        <v>СИЛАКОВА Н.И. (2К, г. Брянск)</v>
      </c>
      <c r="B43" s="143"/>
      <c r="C43" s="143"/>
      <c r="D43" s="143"/>
      <c r="E43" s="143" t="str">
        <f>G17</f>
        <v>АЛИПЧЕНКОВ А.В. (2К, г. Брянск)</v>
      </c>
      <c r="F43" s="143"/>
      <c r="G43" s="143"/>
      <c r="H43" s="143"/>
      <c r="I43" s="143" t="str">
        <f>G19</f>
        <v>БОЛХОВИТИН А. В. (2К, г. Брянск)</v>
      </c>
      <c r="J43" s="143"/>
      <c r="K43" s="144"/>
    </row>
    <row r="44" spans="1:26" ht="13.5" thickTop="1" x14ac:dyDescent="0.2"/>
    <row r="45" spans="1:26" ht="18.75" x14ac:dyDescent="0.2">
      <c r="A45" s="39"/>
      <c r="B45" s="40"/>
      <c r="C45" s="40"/>
      <c r="D45" s="39"/>
      <c r="E45" s="41"/>
      <c r="F45" s="39"/>
      <c r="G45" s="39"/>
      <c r="H45" s="42"/>
      <c r="I45" s="42"/>
      <c r="J45" s="39"/>
      <c r="K45" s="39"/>
    </row>
    <row r="46" spans="1:26" ht="21" x14ac:dyDescent="0.2">
      <c r="A46" s="37"/>
      <c r="B46" s="37"/>
      <c r="C46" s="38"/>
      <c r="D46" s="137"/>
      <c r="E46" s="137"/>
      <c r="F46" s="137"/>
      <c r="G46" s="137"/>
    </row>
    <row r="47" spans="1:26" ht="18.75" x14ac:dyDescent="0.2">
      <c r="D47" s="39"/>
    </row>
  </sheetData>
  <autoFilter ref="B21:G21"/>
  <mergeCells count="26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14:D14"/>
    <mergeCell ref="A15:G15"/>
    <mergeCell ref="H15:K15"/>
    <mergeCell ref="A28:D28"/>
    <mergeCell ref="G28:K28"/>
    <mergeCell ref="H21:I21"/>
    <mergeCell ref="D46:G46"/>
    <mergeCell ref="A37:D37"/>
    <mergeCell ref="E37:H37"/>
    <mergeCell ref="I37:K37"/>
    <mergeCell ref="A43:D43"/>
    <mergeCell ref="E43:H43"/>
    <mergeCell ref="I43:K43"/>
  </mergeCells>
  <printOptions horizontalCentered="1"/>
  <pageMargins left="0.19685039370078741" right="0.19685039370078741" top="0.78740157480314965" bottom="0.51181102362204722" header="0.15748031496062992" footer="0.11811023622047245"/>
  <pageSetup paperSize="256" scale="60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outlinePr summaryBelow="0"/>
    <pageSetUpPr fitToPage="1"/>
  </sheetPr>
  <dimension ref="A1:Z57"/>
  <sheetViews>
    <sheetView showGridLines="0" view="pageBreakPreview" topLeftCell="A19" zoomScale="85" zoomScaleNormal="70" zoomScaleSheetLayoutView="85" zoomScalePageLayoutView="50" workbookViewId="0">
      <selection activeCell="K41" sqref="K41"/>
    </sheetView>
  </sheetViews>
  <sheetFormatPr defaultColWidth="9.140625" defaultRowHeight="12.75" x14ac:dyDescent="0.2"/>
  <cols>
    <col min="1" max="1" width="7" style="1" customWidth="1"/>
    <col min="2" max="2" width="7.85546875" style="26" customWidth="1"/>
    <col min="3" max="3" width="14.7109375" style="26" customWidth="1"/>
    <col min="4" max="4" width="23.28515625" style="1" customWidth="1"/>
    <col min="5" max="5" width="13.5703125" style="11" customWidth="1"/>
    <col min="6" max="6" width="9.5703125" style="1" customWidth="1"/>
    <col min="7" max="7" width="28.28515625" style="1" customWidth="1"/>
    <col min="8" max="8" width="15.28515625" style="21" customWidth="1"/>
    <col min="9" max="9" width="5.140625" style="21" customWidth="1"/>
    <col min="10" max="10" width="13.7109375" style="1" customWidth="1"/>
    <col min="11" max="11" width="15" style="1" customWidth="1"/>
    <col min="12" max="16384" width="9.140625" style="1"/>
  </cols>
  <sheetData>
    <row r="1" spans="1:11" customFormat="1" ht="21" x14ac:dyDescent="0.2">
      <c r="A1" s="111" t="s">
        <v>28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1" customFormat="1" ht="21" x14ac:dyDescent="0.2">
      <c r="A2" s="111" t="s">
        <v>27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</row>
    <row r="3" spans="1:11" customFormat="1" ht="21" x14ac:dyDescent="0.2">
      <c r="A3" s="111" t="s">
        <v>65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</row>
    <row r="4" spans="1:11" customFormat="1" ht="21" x14ac:dyDescent="0.2">
      <c r="A4" s="111" t="s">
        <v>64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</row>
    <row r="5" spans="1:11" customFormat="1" ht="21" x14ac:dyDescent="0.2">
      <c r="A5" s="111" t="s">
        <v>63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</row>
    <row r="6" spans="1:11" customFormat="1" ht="28.5" x14ac:dyDescent="0.2">
      <c r="A6" s="112" t="s">
        <v>50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</row>
    <row r="7" spans="1:11" customFormat="1" ht="21" x14ac:dyDescent="0.2">
      <c r="A7" s="113" t="s">
        <v>11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</row>
    <row r="8" spans="1:11" customFormat="1" ht="21.75" thickBot="1" x14ac:dyDescent="0.25">
      <c r="A8" s="114" t="s">
        <v>24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</row>
    <row r="9" spans="1:11" ht="19.5" customHeight="1" thickTop="1" x14ac:dyDescent="0.2">
      <c r="A9" s="115" t="s">
        <v>16</v>
      </c>
      <c r="B9" s="116"/>
      <c r="C9" s="116"/>
      <c r="D9" s="116"/>
      <c r="E9" s="116"/>
      <c r="F9" s="116"/>
      <c r="G9" s="116"/>
      <c r="H9" s="116"/>
      <c r="I9" s="116"/>
      <c r="J9" s="116"/>
      <c r="K9" s="117"/>
    </row>
    <row r="10" spans="1:11" ht="18" customHeight="1" x14ac:dyDescent="0.2">
      <c r="A10" s="118" t="s">
        <v>39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20"/>
    </row>
    <row r="11" spans="1:11" ht="19.5" customHeight="1" x14ac:dyDescent="0.2">
      <c r="A11" s="118" t="s">
        <v>52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20"/>
    </row>
    <row r="12" spans="1:11" ht="5.25" customHeight="1" x14ac:dyDescent="0.2">
      <c r="A12" s="108" t="s">
        <v>24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10"/>
    </row>
    <row r="13" spans="1:11" ht="15.75" x14ac:dyDescent="0.2">
      <c r="A13" s="121" t="s">
        <v>62</v>
      </c>
      <c r="B13" s="122"/>
      <c r="C13" s="122"/>
      <c r="D13" s="122"/>
      <c r="E13" s="2"/>
      <c r="F13" s="81" t="s">
        <v>58</v>
      </c>
      <c r="G13" s="81"/>
      <c r="H13" s="12"/>
      <c r="I13" s="12"/>
      <c r="J13" s="3"/>
      <c r="K13" s="4" t="s">
        <v>44</v>
      </c>
    </row>
    <row r="14" spans="1:11" ht="15.75" x14ac:dyDescent="0.2">
      <c r="A14" s="123" t="s">
        <v>61</v>
      </c>
      <c r="B14" s="124"/>
      <c r="C14" s="124"/>
      <c r="D14" s="124"/>
      <c r="E14" s="5"/>
      <c r="F14" s="31" t="s">
        <v>51</v>
      </c>
      <c r="G14" s="31"/>
      <c r="H14" s="13"/>
      <c r="I14" s="13"/>
      <c r="J14" s="6"/>
      <c r="K14" s="7" t="s">
        <v>54</v>
      </c>
    </row>
    <row r="15" spans="1:11" ht="15" x14ac:dyDescent="0.2">
      <c r="A15" s="125" t="s">
        <v>6</v>
      </c>
      <c r="B15" s="126"/>
      <c r="C15" s="126"/>
      <c r="D15" s="126"/>
      <c r="E15" s="126"/>
      <c r="F15" s="126"/>
      <c r="G15" s="127"/>
      <c r="H15" s="128" t="s">
        <v>0</v>
      </c>
      <c r="I15" s="129"/>
      <c r="J15" s="129"/>
      <c r="K15" s="130"/>
    </row>
    <row r="16" spans="1:11" ht="24.95" customHeight="1" x14ac:dyDescent="0.2">
      <c r="A16" s="14" t="s">
        <v>12</v>
      </c>
      <c r="B16" s="8"/>
      <c r="C16" s="8"/>
      <c r="D16" s="15"/>
      <c r="E16" s="16"/>
      <c r="F16" s="15"/>
      <c r="G16" s="9" t="s">
        <v>53</v>
      </c>
      <c r="H16" s="43" t="s">
        <v>29</v>
      </c>
      <c r="I16" s="44"/>
      <c r="J16" s="44"/>
      <c r="K16" s="45"/>
    </row>
    <row r="17" spans="1:11" ht="24.95" customHeight="1" x14ac:dyDescent="0.2">
      <c r="A17" s="14" t="s">
        <v>13</v>
      </c>
      <c r="B17" s="8"/>
      <c r="C17" s="8"/>
      <c r="D17" s="9"/>
      <c r="E17" s="30"/>
      <c r="F17" s="17"/>
      <c r="G17" s="86" t="s">
        <v>57</v>
      </c>
      <c r="H17" s="43" t="s">
        <v>31</v>
      </c>
      <c r="I17" s="44"/>
      <c r="J17" s="44"/>
      <c r="K17" s="62" t="s">
        <v>59</v>
      </c>
    </row>
    <row r="18" spans="1:11" ht="24.95" customHeight="1" x14ac:dyDescent="0.2">
      <c r="A18" s="14" t="s">
        <v>14</v>
      </c>
      <c r="B18" s="8"/>
      <c r="C18" s="8"/>
      <c r="D18" s="9"/>
      <c r="E18" s="30"/>
      <c r="F18" s="17"/>
      <c r="G18" s="86" t="s">
        <v>55</v>
      </c>
      <c r="H18" s="43" t="s">
        <v>32</v>
      </c>
      <c r="I18" s="44"/>
      <c r="J18" s="44"/>
      <c r="K18" s="62" t="s">
        <v>60</v>
      </c>
    </row>
    <row r="19" spans="1:11" ht="24.95" customHeight="1" thickBot="1" x14ac:dyDescent="0.25">
      <c r="A19" s="14" t="s">
        <v>10</v>
      </c>
      <c r="B19" s="32"/>
      <c r="C19" s="32"/>
      <c r="D19" s="17"/>
      <c r="F19" s="34"/>
      <c r="G19" s="87" t="s">
        <v>56</v>
      </c>
      <c r="H19" s="33" t="s">
        <v>30</v>
      </c>
      <c r="I19" s="46"/>
      <c r="J19" s="29"/>
      <c r="K19" s="63">
        <v>1</v>
      </c>
    </row>
    <row r="20" spans="1:11" ht="7.5" customHeight="1" thickTop="1" x14ac:dyDescent="0.2">
      <c r="A20" s="65"/>
      <c r="B20" s="66"/>
      <c r="C20" s="66"/>
      <c r="D20" s="65"/>
      <c r="E20" s="67"/>
      <c r="F20" s="65"/>
      <c r="G20" s="65"/>
      <c r="H20" s="68"/>
      <c r="I20" s="68"/>
      <c r="J20" s="65"/>
      <c r="K20" s="65"/>
    </row>
    <row r="21" spans="1:11" s="10" customFormat="1" ht="36.75" customHeight="1" x14ac:dyDescent="0.2">
      <c r="A21" s="88" t="s">
        <v>4</v>
      </c>
      <c r="B21" s="89" t="s">
        <v>8</v>
      </c>
      <c r="C21" s="89" t="s">
        <v>23</v>
      </c>
      <c r="D21" s="89" t="s">
        <v>1</v>
      </c>
      <c r="E21" s="90" t="s">
        <v>22</v>
      </c>
      <c r="F21" s="89" t="s">
        <v>5</v>
      </c>
      <c r="G21" s="89" t="s">
        <v>26</v>
      </c>
      <c r="H21" s="80" t="s">
        <v>38</v>
      </c>
      <c r="I21" s="71"/>
      <c r="J21" s="79" t="s">
        <v>18</v>
      </c>
      <c r="K21" s="79" t="s">
        <v>9</v>
      </c>
    </row>
    <row r="22" spans="1:11" s="75" customFormat="1" ht="24.95" customHeight="1" x14ac:dyDescent="0.25">
      <c r="A22" s="72">
        <v>1</v>
      </c>
      <c r="B22" s="91" t="s">
        <v>66</v>
      </c>
      <c r="C22" s="91" t="s">
        <v>67</v>
      </c>
      <c r="D22" s="91" t="s">
        <v>68</v>
      </c>
      <c r="E22" s="91" t="s">
        <v>69</v>
      </c>
      <c r="F22" s="91" t="s">
        <v>20</v>
      </c>
      <c r="G22" s="91" t="s">
        <v>70</v>
      </c>
      <c r="H22" s="91" t="s">
        <v>71</v>
      </c>
      <c r="I22" s="72"/>
      <c r="J22" s="73"/>
      <c r="K22" s="74"/>
    </row>
    <row r="23" spans="1:11" s="75" customFormat="1" ht="24.95" customHeight="1" x14ac:dyDescent="0.25">
      <c r="A23" s="72">
        <v>2</v>
      </c>
      <c r="B23" s="91" t="s">
        <v>72</v>
      </c>
      <c r="C23" s="91" t="s">
        <v>73</v>
      </c>
      <c r="D23" s="91" t="s">
        <v>74</v>
      </c>
      <c r="E23" s="91" t="s">
        <v>75</v>
      </c>
      <c r="F23" s="91" t="s">
        <v>47</v>
      </c>
      <c r="G23" s="91" t="s">
        <v>76</v>
      </c>
      <c r="H23" s="91" t="s">
        <v>77</v>
      </c>
      <c r="I23" s="72"/>
      <c r="J23" s="76"/>
      <c r="K23" s="77"/>
    </row>
    <row r="24" spans="1:11" s="75" customFormat="1" ht="24.95" customHeight="1" x14ac:dyDescent="0.25">
      <c r="A24" s="72">
        <v>3</v>
      </c>
      <c r="B24" s="91" t="s">
        <v>78</v>
      </c>
      <c r="C24" s="91" t="s">
        <v>79</v>
      </c>
      <c r="D24" s="91" t="s">
        <v>80</v>
      </c>
      <c r="E24" s="91" t="s">
        <v>81</v>
      </c>
      <c r="F24" s="91" t="s">
        <v>48</v>
      </c>
      <c r="G24" s="91" t="s">
        <v>76</v>
      </c>
      <c r="H24" s="91" t="s">
        <v>82</v>
      </c>
      <c r="I24" s="72"/>
      <c r="J24" s="76"/>
      <c r="K24" s="77"/>
    </row>
    <row r="25" spans="1:11" s="75" customFormat="1" ht="24.95" customHeight="1" x14ac:dyDescent="0.25">
      <c r="A25" s="72">
        <v>4</v>
      </c>
      <c r="B25" s="91" t="s">
        <v>83</v>
      </c>
      <c r="C25" s="91" t="s">
        <v>84</v>
      </c>
      <c r="D25" s="91" t="s">
        <v>85</v>
      </c>
      <c r="E25" s="91" t="s">
        <v>86</v>
      </c>
      <c r="F25" s="91" t="s">
        <v>47</v>
      </c>
      <c r="G25" s="91" t="s">
        <v>70</v>
      </c>
      <c r="H25" s="91" t="s">
        <v>87</v>
      </c>
      <c r="I25" s="72"/>
      <c r="J25" s="76"/>
      <c r="K25" s="78"/>
    </row>
    <row r="26" spans="1:11" s="75" customFormat="1" ht="24.95" customHeight="1" x14ac:dyDescent="0.25">
      <c r="A26" s="72">
        <v>5</v>
      </c>
      <c r="B26" s="91" t="s">
        <v>88</v>
      </c>
      <c r="C26" s="91" t="s">
        <v>89</v>
      </c>
      <c r="D26" s="91" t="s">
        <v>90</v>
      </c>
      <c r="E26" s="91" t="s">
        <v>91</v>
      </c>
      <c r="F26" s="91" t="s">
        <v>47</v>
      </c>
      <c r="G26" s="91" t="s">
        <v>76</v>
      </c>
      <c r="H26" s="91" t="s">
        <v>92</v>
      </c>
      <c r="I26" s="72"/>
      <c r="J26" s="76"/>
      <c r="K26" s="78"/>
    </row>
    <row r="27" spans="1:11" s="75" customFormat="1" ht="24.95" customHeight="1" x14ac:dyDescent="0.25">
      <c r="A27" s="72">
        <v>6</v>
      </c>
      <c r="B27" s="91" t="s">
        <v>93</v>
      </c>
      <c r="C27" s="91" t="s">
        <v>94</v>
      </c>
      <c r="D27" s="91" t="s">
        <v>95</v>
      </c>
      <c r="E27" s="91" t="s">
        <v>96</v>
      </c>
      <c r="F27" s="91" t="s">
        <v>47</v>
      </c>
      <c r="G27" s="91" t="s">
        <v>97</v>
      </c>
      <c r="H27" s="91" t="s">
        <v>98</v>
      </c>
      <c r="I27" s="72"/>
      <c r="J27" s="76"/>
      <c r="K27" s="78"/>
    </row>
    <row r="28" spans="1:11" s="75" customFormat="1" ht="24.95" customHeight="1" x14ac:dyDescent="0.25">
      <c r="A28" s="72">
        <v>7</v>
      </c>
      <c r="B28" s="91" t="s">
        <v>99</v>
      </c>
      <c r="C28" s="91" t="s">
        <v>100</v>
      </c>
      <c r="D28" s="91" t="s">
        <v>101</v>
      </c>
      <c r="E28" s="91" t="s">
        <v>102</v>
      </c>
      <c r="F28" s="91" t="s">
        <v>47</v>
      </c>
      <c r="G28" s="91" t="s">
        <v>103</v>
      </c>
      <c r="H28" s="91" t="s">
        <v>104</v>
      </c>
      <c r="I28" s="72"/>
      <c r="J28" s="76"/>
      <c r="K28" s="78"/>
    </row>
    <row r="29" spans="1:11" s="75" customFormat="1" ht="24.95" customHeight="1" x14ac:dyDescent="0.25">
      <c r="A29" s="72">
        <v>8</v>
      </c>
      <c r="B29" s="91" t="s">
        <v>105</v>
      </c>
      <c r="C29" s="91" t="s">
        <v>106</v>
      </c>
      <c r="D29" s="91" t="s">
        <v>107</v>
      </c>
      <c r="E29" s="91" t="s">
        <v>108</v>
      </c>
      <c r="F29" s="91" t="s">
        <v>49</v>
      </c>
      <c r="G29" s="91" t="s">
        <v>109</v>
      </c>
      <c r="H29" s="91" t="s">
        <v>110</v>
      </c>
      <c r="I29" s="72"/>
      <c r="J29" s="76"/>
      <c r="K29" s="78"/>
    </row>
    <row r="30" spans="1:11" s="75" customFormat="1" ht="24.95" customHeight="1" x14ac:dyDescent="0.25">
      <c r="A30" s="72">
        <v>9</v>
      </c>
      <c r="B30" s="91" t="s">
        <v>111</v>
      </c>
      <c r="C30" s="91" t="s">
        <v>112</v>
      </c>
      <c r="D30" s="91" t="s">
        <v>113</v>
      </c>
      <c r="E30" s="91" t="s">
        <v>114</v>
      </c>
      <c r="F30" s="91" t="s">
        <v>47</v>
      </c>
      <c r="G30" s="91" t="s">
        <v>70</v>
      </c>
      <c r="H30" s="91" t="s">
        <v>115</v>
      </c>
      <c r="I30" s="72"/>
      <c r="J30" s="76"/>
      <c r="K30" s="78"/>
    </row>
    <row r="31" spans="1:11" s="75" customFormat="1" ht="24.95" customHeight="1" x14ac:dyDescent="0.25">
      <c r="A31" s="72">
        <v>10</v>
      </c>
      <c r="B31" s="91" t="s">
        <v>116</v>
      </c>
      <c r="C31" s="91" t="s">
        <v>117</v>
      </c>
      <c r="D31" s="91" t="s">
        <v>118</v>
      </c>
      <c r="E31" s="91" t="s">
        <v>119</v>
      </c>
      <c r="F31" s="91" t="s">
        <v>49</v>
      </c>
      <c r="G31" s="91" t="s">
        <v>70</v>
      </c>
      <c r="H31" s="91" t="s">
        <v>120</v>
      </c>
      <c r="I31" s="72"/>
      <c r="J31" s="76"/>
      <c r="K31" s="78"/>
    </row>
    <row r="32" spans="1:11" s="75" customFormat="1" ht="24.95" customHeight="1" x14ac:dyDescent="0.25">
      <c r="A32" s="72">
        <v>11</v>
      </c>
      <c r="B32" s="91" t="s">
        <v>121</v>
      </c>
      <c r="C32" s="91" t="s">
        <v>122</v>
      </c>
      <c r="D32" s="91" t="s">
        <v>123</v>
      </c>
      <c r="E32" s="91" t="s">
        <v>124</v>
      </c>
      <c r="F32" s="91" t="s">
        <v>47</v>
      </c>
      <c r="G32" s="91" t="s">
        <v>103</v>
      </c>
      <c r="H32" s="91" t="s">
        <v>125</v>
      </c>
      <c r="I32" s="72"/>
      <c r="J32" s="76"/>
      <c r="K32" s="78"/>
    </row>
    <row r="33" spans="1:11" s="75" customFormat="1" ht="24.95" customHeight="1" x14ac:dyDescent="0.25">
      <c r="A33" s="72">
        <v>12</v>
      </c>
      <c r="B33" s="91" t="s">
        <v>126</v>
      </c>
      <c r="C33" s="91" t="s">
        <v>127</v>
      </c>
      <c r="D33" s="91" t="s">
        <v>128</v>
      </c>
      <c r="E33" s="91" t="s">
        <v>129</v>
      </c>
      <c r="F33" s="91" t="s">
        <v>48</v>
      </c>
      <c r="G33" s="91" t="s">
        <v>109</v>
      </c>
      <c r="H33" s="91" t="s">
        <v>130</v>
      </c>
      <c r="I33" s="72"/>
      <c r="J33" s="76"/>
      <c r="K33" s="78"/>
    </row>
    <row r="34" spans="1:11" s="75" customFormat="1" ht="24.95" customHeight="1" x14ac:dyDescent="0.25">
      <c r="A34" s="72">
        <v>13</v>
      </c>
      <c r="B34" s="91" t="s">
        <v>131</v>
      </c>
      <c r="C34" s="91" t="s">
        <v>132</v>
      </c>
      <c r="D34" s="91" t="s">
        <v>133</v>
      </c>
      <c r="E34" s="91" t="s">
        <v>134</v>
      </c>
      <c r="F34" s="91" t="s">
        <v>47</v>
      </c>
      <c r="G34" s="91" t="s">
        <v>70</v>
      </c>
      <c r="H34" s="91" t="s">
        <v>135</v>
      </c>
      <c r="I34" s="72"/>
      <c r="J34" s="76"/>
      <c r="K34" s="78"/>
    </row>
    <row r="35" spans="1:11" s="75" customFormat="1" ht="24.95" customHeight="1" x14ac:dyDescent="0.25">
      <c r="A35" s="72" t="s">
        <v>140</v>
      </c>
      <c r="B35" s="91" t="s">
        <v>136</v>
      </c>
      <c r="C35" s="91" t="s">
        <v>137</v>
      </c>
      <c r="D35" s="91" t="s">
        <v>138</v>
      </c>
      <c r="E35" s="91" t="s">
        <v>139</v>
      </c>
      <c r="F35" s="91" t="s">
        <v>47</v>
      </c>
      <c r="G35" s="91" t="s">
        <v>70</v>
      </c>
      <c r="H35" s="91"/>
      <c r="I35" s="72"/>
      <c r="J35" s="76"/>
      <c r="K35" s="78"/>
    </row>
    <row r="36" spans="1:11" s="75" customFormat="1" ht="24.95" customHeight="1" x14ac:dyDescent="0.25">
      <c r="A36" s="72" t="s">
        <v>141</v>
      </c>
      <c r="B36" s="91">
        <v>239</v>
      </c>
      <c r="C36" s="91">
        <v>10115647222</v>
      </c>
      <c r="D36" s="91" t="s">
        <v>142</v>
      </c>
      <c r="E36" s="92">
        <v>39463</v>
      </c>
      <c r="F36" s="91" t="s">
        <v>20</v>
      </c>
      <c r="G36" s="91" t="s">
        <v>97</v>
      </c>
      <c r="H36" s="91"/>
      <c r="I36" s="72"/>
      <c r="J36" s="76"/>
      <c r="K36" s="78"/>
    </row>
    <row r="37" spans="1:11" ht="24.95" customHeight="1" x14ac:dyDescent="0.25">
      <c r="A37" s="82"/>
      <c r="B37" s="83"/>
      <c r="C37" s="83"/>
      <c r="D37" s="83"/>
      <c r="E37" s="83"/>
      <c r="F37" s="83"/>
      <c r="G37" s="83"/>
      <c r="H37" s="84"/>
      <c r="I37" s="84"/>
      <c r="J37" s="85"/>
      <c r="K37" s="85"/>
    </row>
    <row r="38" spans="1:11" ht="15" x14ac:dyDescent="0.2">
      <c r="A38" s="131" t="s">
        <v>3</v>
      </c>
      <c r="B38" s="132"/>
      <c r="C38" s="132"/>
      <c r="D38" s="132"/>
      <c r="E38" s="64"/>
      <c r="F38" s="64"/>
      <c r="G38" s="133" t="s">
        <v>25</v>
      </c>
      <c r="H38" s="133"/>
      <c r="I38" s="132"/>
      <c r="J38" s="133"/>
      <c r="K38" s="134"/>
    </row>
    <row r="39" spans="1:11" x14ac:dyDescent="0.2">
      <c r="A39" s="54" t="s">
        <v>33</v>
      </c>
      <c r="B39" s="17"/>
      <c r="C39" s="17"/>
      <c r="D39" s="55"/>
      <c r="E39" s="19"/>
      <c r="F39" s="52"/>
      <c r="G39" s="18" t="s">
        <v>21</v>
      </c>
      <c r="H39" s="48">
        <v>5</v>
      </c>
      <c r="I39" s="58"/>
      <c r="J39" s="35" t="s">
        <v>19</v>
      </c>
      <c r="K39" s="61">
        <f>COUNTIF(F22:F35,"ЗМС")</f>
        <v>0</v>
      </c>
    </row>
    <row r="40" spans="1:11" x14ac:dyDescent="0.2">
      <c r="A40" s="54" t="s">
        <v>34</v>
      </c>
      <c r="B40" s="17"/>
      <c r="C40" s="17"/>
      <c r="D40" s="55"/>
      <c r="E40" s="1"/>
      <c r="F40" s="53"/>
      <c r="G40" s="20" t="s">
        <v>45</v>
      </c>
      <c r="H40" s="47">
        <v>15</v>
      </c>
      <c r="I40" s="50"/>
      <c r="J40" s="35" t="s">
        <v>15</v>
      </c>
      <c r="K40" s="61">
        <f>COUNTIF(F22:F35,"МСМК")</f>
        <v>0</v>
      </c>
    </row>
    <row r="41" spans="1:11" x14ac:dyDescent="0.2">
      <c r="A41" s="54" t="s">
        <v>35</v>
      </c>
      <c r="B41" s="17"/>
      <c r="C41" s="17"/>
      <c r="D41" s="55"/>
      <c r="E41" s="1"/>
      <c r="F41" s="53"/>
      <c r="G41" s="20" t="s">
        <v>46</v>
      </c>
      <c r="H41" s="47">
        <v>13</v>
      </c>
      <c r="I41" s="50"/>
      <c r="J41" s="35" t="s">
        <v>17</v>
      </c>
      <c r="K41" s="61">
        <f>COUNTIF(F24:F38,"МС")</f>
        <v>0</v>
      </c>
    </row>
    <row r="42" spans="1:11" ht="9.75" customHeight="1" x14ac:dyDescent="0.2">
      <c r="A42" s="54" t="s">
        <v>36</v>
      </c>
      <c r="B42" s="17"/>
      <c r="C42" s="17"/>
      <c r="D42" s="55"/>
      <c r="E42" s="1"/>
      <c r="F42" s="53"/>
      <c r="G42" s="20" t="s">
        <v>40</v>
      </c>
      <c r="H42" s="48">
        <v>13</v>
      </c>
      <c r="I42" s="49"/>
      <c r="J42" s="35" t="s">
        <v>20</v>
      </c>
      <c r="K42" s="61">
        <f>COUNTIF(F22:F39,"КМС")</f>
        <v>2</v>
      </c>
    </row>
    <row r="43" spans="1:11" x14ac:dyDescent="0.2">
      <c r="A43" s="54"/>
      <c r="B43" s="17"/>
      <c r="C43" s="17"/>
      <c r="D43" s="55"/>
      <c r="E43" s="1"/>
      <c r="F43" s="53"/>
      <c r="G43" s="20" t="s">
        <v>41</v>
      </c>
      <c r="H43" s="48">
        <v>0</v>
      </c>
      <c r="I43" s="49"/>
      <c r="J43" s="69" t="s">
        <v>47</v>
      </c>
      <c r="K43" s="61">
        <f>COUNTIF(F22:F40,"1 сп.р.")</f>
        <v>9</v>
      </c>
    </row>
    <row r="44" spans="1:11" x14ac:dyDescent="0.2">
      <c r="A44" s="54"/>
      <c r="B44" s="17"/>
      <c r="C44" s="17"/>
      <c r="D44" s="55"/>
      <c r="E44" s="1"/>
      <c r="F44" s="53"/>
      <c r="G44" s="20" t="s">
        <v>42</v>
      </c>
      <c r="H44" s="36">
        <v>2</v>
      </c>
      <c r="I44" s="51"/>
      <c r="J44" s="70" t="s">
        <v>49</v>
      </c>
      <c r="K44" s="61">
        <f>COUNTIF(F22:F41,"2 сп.р.")</f>
        <v>2</v>
      </c>
    </row>
    <row r="45" spans="1:11" x14ac:dyDescent="0.2">
      <c r="A45" s="54"/>
      <c r="B45" s="17"/>
      <c r="C45" s="17"/>
      <c r="D45" s="55"/>
      <c r="E45" s="22"/>
      <c r="F45" s="59"/>
      <c r="G45" s="20" t="s">
        <v>43</v>
      </c>
      <c r="H45" s="36">
        <f>COUNTIF(A22:A35,"ДСКВ")</f>
        <v>0</v>
      </c>
      <c r="I45" s="60"/>
      <c r="J45" s="70" t="s">
        <v>48</v>
      </c>
      <c r="K45" s="61">
        <f>COUNTIF(F22:F42,"3 сп.р.")</f>
        <v>2</v>
      </c>
    </row>
    <row r="46" spans="1:11" x14ac:dyDescent="0.2">
      <c r="A46" s="23"/>
      <c r="K46" s="24"/>
    </row>
    <row r="47" spans="1:11" ht="15.75" x14ac:dyDescent="0.2">
      <c r="A47" s="138" t="s">
        <v>2</v>
      </c>
      <c r="B47" s="139"/>
      <c r="C47" s="139"/>
      <c r="D47" s="139"/>
      <c r="E47" s="140" t="s">
        <v>7</v>
      </c>
      <c r="F47" s="140"/>
      <c r="G47" s="140"/>
      <c r="H47" s="140"/>
      <c r="I47" s="140" t="s">
        <v>37</v>
      </c>
      <c r="J47" s="140"/>
      <c r="K47" s="141"/>
    </row>
    <row r="48" spans="1:11" x14ac:dyDescent="0.2">
      <c r="A48" s="23"/>
      <c r="B48" s="1"/>
      <c r="C48" s="1"/>
      <c r="E48" s="1"/>
      <c r="F48" s="19"/>
      <c r="G48" s="19"/>
      <c r="H48" s="19"/>
      <c r="I48" s="19"/>
      <c r="J48" s="19"/>
      <c r="K48" s="28"/>
    </row>
    <row r="49" spans="1:26" x14ac:dyDescent="0.2">
      <c r="A49" s="25"/>
      <c r="D49" s="26"/>
      <c r="E49" s="56"/>
      <c r="F49" s="26"/>
      <c r="G49" s="26"/>
      <c r="H49" s="57"/>
      <c r="I49" s="57"/>
      <c r="J49" s="26"/>
      <c r="K49" s="27"/>
    </row>
    <row r="50" spans="1:26" s="11" customFormat="1" x14ac:dyDescent="0.2">
      <c r="A50" s="25"/>
      <c r="B50" s="26"/>
      <c r="C50" s="26"/>
      <c r="D50" s="26"/>
      <c r="E50" s="56"/>
      <c r="F50" s="26"/>
      <c r="G50" s="26"/>
      <c r="H50" s="57"/>
      <c r="I50" s="57"/>
      <c r="J50" s="26"/>
      <c r="K50" s="27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s="39" customFormat="1" ht="18.75" x14ac:dyDescent="0.2">
      <c r="A51" s="25"/>
      <c r="B51" s="26"/>
      <c r="C51" s="26"/>
      <c r="D51" s="26"/>
      <c r="E51" s="56"/>
      <c r="F51" s="26"/>
      <c r="G51" s="26"/>
      <c r="H51" s="57"/>
      <c r="I51" s="57"/>
      <c r="J51" s="26"/>
      <c r="K51" s="27"/>
    </row>
    <row r="52" spans="1:26" x14ac:dyDescent="0.2">
      <c r="A52" s="25"/>
      <c r="D52" s="26"/>
      <c r="E52" s="56"/>
      <c r="F52" s="26"/>
      <c r="G52" s="26"/>
      <c r="H52" s="57"/>
      <c r="I52" s="57"/>
      <c r="J52" s="26"/>
      <c r="K52" s="27"/>
    </row>
    <row r="53" spans="1:26" ht="16.5" thickBot="1" x14ac:dyDescent="0.25">
      <c r="A53" s="142" t="str">
        <f>G18</f>
        <v>БУКОВА О.Ю.(IК, г. Пенза)</v>
      </c>
      <c r="B53" s="143"/>
      <c r="C53" s="143"/>
      <c r="D53" s="143"/>
      <c r="E53" s="143" t="str">
        <f>G17</f>
        <v>ДЫШАКОВ А.С. (ВК, г. Москва)</v>
      </c>
      <c r="F53" s="143"/>
      <c r="G53" s="143"/>
      <c r="H53" s="143"/>
      <c r="I53" s="143" t="str">
        <f>G19</f>
        <v>КОЧЕТКОВ Д.А. (ВК, г. Саранск)</v>
      </c>
      <c r="J53" s="143"/>
      <c r="K53" s="144"/>
    </row>
    <row r="54" spans="1:26" ht="13.5" thickTop="1" x14ac:dyDescent="0.2"/>
    <row r="55" spans="1:26" ht="18.75" x14ac:dyDescent="0.2">
      <c r="A55" s="39"/>
      <c r="B55" s="40"/>
      <c r="C55" s="40"/>
      <c r="D55" s="39"/>
      <c r="E55" s="41"/>
      <c r="F55" s="39"/>
      <c r="G55" s="39"/>
      <c r="H55" s="42"/>
      <c r="I55" s="42"/>
      <c r="J55" s="39"/>
      <c r="K55" s="39"/>
    </row>
    <row r="56" spans="1:26" ht="21" x14ac:dyDescent="0.2">
      <c r="A56" s="37"/>
      <c r="B56" s="37"/>
      <c r="C56" s="38"/>
      <c r="D56" s="137"/>
      <c r="E56" s="137"/>
      <c r="F56" s="137"/>
      <c r="G56" s="137"/>
    </row>
    <row r="57" spans="1:26" ht="18.75" x14ac:dyDescent="0.2">
      <c r="D57" s="39"/>
    </row>
  </sheetData>
  <autoFilter ref="B21:H21">
    <sortState ref="B22:H57">
      <sortCondition ref="H21"/>
    </sortState>
  </autoFilter>
  <sortState ref="A22:G36">
    <sortCondition ref="A22:A36"/>
  </sortState>
  <mergeCells count="25">
    <mergeCell ref="A13:D13"/>
    <mergeCell ref="A14:D14"/>
    <mergeCell ref="A15:G15"/>
    <mergeCell ref="H15:K15"/>
    <mergeCell ref="D56:G56"/>
    <mergeCell ref="A38:D38"/>
    <mergeCell ref="G38:K38"/>
    <mergeCell ref="A47:D47"/>
    <mergeCell ref="E47:H47"/>
    <mergeCell ref="I47:K47"/>
    <mergeCell ref="A53:D53"/>
    <mergeCell ref="E53:H53"/>
    <mergeCell ref="I53:K53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rintOptions horizontalCentered="1"/>
  <pageMargins left="0.19685039370078741" right="0.19685039370078741" top="0.78740157480314965" bottom="0.50055555555555553" header="0.15748031496062992" footer="0.11811023622047245"/>
  <pageSetup paperSize="256" scale="66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14</vt:i4>
      </vt:variant>
    </vt:vector>
  </HeadingPairs>
  <TitlesOfParts>
    <vt:vector size="21" baseType="lpstr">
      <vt:lpstr>МД 10-11</vt:lpstr>
      <vt:lpstr>МЮ 10-11</vt:lpstr>
      <vt:lpstr>СД 08-09</vt:lpstr>
      <vt:lpstr>СЮ 08-09</vt:lpstr>
      <vt:lpstr>юниорки 06-07</vt:lpstr>
      <vt:lpstr>юниоры 06-07</vt:lpstr>
      <vt:lpstr>ВС гонка на время</vt:lpstr>
      <vt:lpstr>'ВС гонка на время'!Заголовки_для_печати</vt:lpstr>
      <vt:lpstr>'МД 10-11'!Заголовки_для_печати</vt:lpstr>
      <vt:lpstr>'МЮ 10-11'!Заголовки_для_печати</vt:lpstr>
      <vt:lpstr>'СД 08-09'!Заголовки_для_печати</vt:lpstr>
      <vt:lpstr>'СЮ 08-09'!Заголовки_для_печати</vt:lpstr>
      <vt:lpstr>'юниорки 06-07'!Заголовки_для_печати</vt:lpstr>
      <vt:lpstr>'юниоры 06-07'!Заголовки_для_печати</vt:lpstr>
      <vt:lpstr>'ВС гонка на время'!Область_печати</vt:lpstr>
      <vt:lpstr>'МД 10-11'!Область_печати</vt:lpstr>
      <vt:lpstr>'МЮ 10-11'!Область_печати</vt:lpstr>
      <vt:lpstr>'СД 08-09'!Область_печати</vt:lpstr>
      <vt:lpstr>'СЮ 08-09'!Область_печати</vt:lpstr>
      <vt:lpstr>'юниорки 06-07'!Область_печати</vt:lpstr>
      <vt:lpstr>'юниоры 06-07'!Область_печати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Dush4@outlook.com</cp:lastModifiedBy>
  <cp:lastPrinted>2024-07-12T08:48:50Z</cp:lastPrinted>
  <dcterms:created xsi:type="dcterms:W3CDTF">1996-10-08T23:32:33Z</dcterms:created>
  <dcterms:modified xsi:type="dcterms:W3CDTF">2024-07-12T09:12:09Z</dcterms:modified>
</cp:coreProperties>
</file>