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0ED17964-84F1-47D8-AF64-00E1923B89E9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3" state="hidden" r:id="rId1"/>
    <sheet name="Список участников" sheetId="92" state="hidden" r:id="rId2"/>
    <sheet name="Критериум" sheetId="91" r:id="rId3"/>
  </sheets>
  <definedNames>
    <definedName name="_xlnm.Print_Titles" localSheetId="2">Критериум!$21:$22</definedName>
    <definedName name="_xlnm.Print_Titles" localSheetId="1">'Список участников'!$21:$21</definedName>
    <definedName name="_xlnm.Print_Area" localSheetId="2">Критериум!$A$1:$AD$67</definedName>
    <definedName name="_xlnm.Print_Area" localSheetId="1">'Список участников'!$A$1:$G$88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92" l="1"/>
  <c r="C55" i="92"/>
  <c r="D55" i="92"/>
  <c r="E55" i="92"/>
  <c r="F55" i="92"/>
  <c r="H55" i="92"/>
  <c r="B28" i="92"/>
  <c r="C28" i="92"/>
  <c r="D28" i="92"/>
  <c r="E28" i="92"/>
  <c r="F28" i="92"/>
  <c r="H28" i="92"/>
  <c r="B35" i="92"/>
  <c r="C35" i="92"/>
  <c r="D35" i="92"/>
  <c r="E35" i="92"/>
  <c r="F35" i="92"/>
  <c r="H35" i="92"/>
  <c r="B29" i="92"/>
  <c r="C29" i="92"/>
  <c r="D29" i="92"/>
  <c r="E29" i="92"/>
  <c r="F29" i="92"/>
  <c r="H29" i="92"/>
  <c r="B33" i="92"/>
  <c r="C33" i="92"/>
  <c r="D33" i="92"/>
  <c r="E33" i="92"/>
  <c r="F33" i="92"/>
  <c r="H33" i="92"/>
  <c r="B32" i="92"/>
  <c r="C32" i="92"/>
  <c r="D32" i="92"/>
  <c r="E32" i="92"/>
  <c r="F32" i="92"/>
  <c r="H32" i="92"/>
  <c r="B70" i="92"/>
  <c r="C70" i="92"/>
  <c r="D70" i="92"/>
  <c r="E70" i="92"/>
  <c r="F70" i="92"/>
  <c r="H70" i="92"/>
  <c r="B53" i="92"/>
  <c r="C53" i="92"/>
  <c r="D53" i="92"/>
  <c r="E53" i="92"/>
  <c r="F53" i="92"/>
  <c r="H53" i="92"/>
  <c r="B30" i="92"/>
  <c r="C30" i="92"/>
  <c r="D30" i="92"/>
  <c r="E30" i="92"/>
  <c r="F30" i="92"/>
  <c r="H30" i="92"/>
  <c r="B31" i="92"/>
  <c r="C31" i="92"/>
  <c r="D31" i="92"/>
  <c r="E31" i="92"/>
  <c r="F31" i="92"/>
  <c r="H31" i="92"/>
  <c r="B39" i="92"/>
  <c r="C39" i="92"/>
  <c r="D39" i="92"/>
  <c r="E39" i="92"/>
  <c r="F39" i="92"/>
  <c r="H39" i="92"/>
  <c r="B68" i="92"/>
  <c r="C68" i="92"/>
  <c r="D68" i="92"/>
  <c r="E68" i="92"/>
  <c r="F68" i="92"/>
  <c r="H68" i="92"/>
  <c r="B63" i="92"/>
  <c r="C63" i="92"/>
  <c r="D63" i="92"/>
  <c r="E63" i="92"/>
  <c r="F63" i="92"/>
  <c r="H63" i="92"/>
  <c r="B69" i="92"/>
  <c r="C69" i="92"/>
  <c r="D69" i="92"/>
  <c r="E69" i="92"/>
  <c r="F69" i="92"/>
  <c r="H69" i="92"/>
  <c r="B36" i="92"/>
  <c r="C36" i="92"/>
  <c r="D36" i="92"/>
  <c r="E36" i="92"/>
  <c r="F36" i="92"/>
  <c r="H36" i="92"/>
  <c r="B37" i="92"/>
  <c r="C37" i="92"/>
  <c r="D37" i="92"/>
  <c r="E37" i="92"/>
  <c r="F37" i="92"/>
  <c r="H37" i="92"/>
  <c r="B40" i="92"/>
  <c r="C40" i="92"/>
  <c r="D40" i="92"/>
  <c r="E40" i="92"/>
  <c r="F40" i="92"/>
  <c r="H40" i="92"/>
  <c r="B44" i="92"/>
  <c r="C44" i="92"/>
  <c r="D44" i="92"/>
  <c r="E44" i="92"/>
  <c r="F44" i="92"/>
  <c r="H44" i="92"/>
  <c r="B48" i="92"/>
  <c r="C48" i="92"/>
  <c r="D48" i="92"/>
  <c r="E48" i="92"/>
  <c r="F48" i="92"/>
  <c r="H48" i="92"/>
  <c r="B49" i="92"/>
  <c r="C49" i="92"/>
  <c r="D49" i="92"/>
  <c r="E49" i="92"/>
  <c r="F49" i="92"/>
  <c r="H49" i="92"/>
  <c r="B59" i="92"/>
  <c r="C59" i="92"/>
  <c r="D59" i="92"/>
  <c r="E59" i="92"/>
  <c r="F59" i="92"/>
  <c r="H59" i="92"/>
  <c r="B64" i="92"/>
  <c r="C64" i="92"/>
  <c r="D64" i="92"/>
  <c r="E64" i="92"/>
  <c r="F64" i="92"/>
  <c r="H64" i="92"/>
  <c r="B74" i="92"/>
  <c r="C74" i="92"/>
  <c r="D74" i="92"/>
  <c r="E74" i="92"/>
  <c r="F74" i="92"/>
  <c r="H74" i="92"/>
  <c r="B24" i="92"/>
  <c r="C24" i="92"/>
  <c r="D24" i="92"/>
  <c r="E24" i="92"/>
  <c r="F24" i="92"/>
  <c r="H24" i="92"/>
  <c r="H34" i="92"/>
  <c r="F34" i="92"/>
  <c r="E34" i="92"/>
  <c r="D34" i="92"/>
  <c r="C34" i="92"/>
  <c r="B34" i="92"/>
  <c r="C87" i="92" l="1"/>
  <c r="A87" i="92"/>
</calcChain>
</file>

<file path=xl/sharedStrings.xml><?xml version="1.0" encoding="utf-8"?>
<sst xmlns="http://schemas.openxmlformats.org/spreadsheetml/2006/main" count="443" uniqueCount="211">
  <si>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</si>
  <si>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</si>
  <si>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</si>
  <si>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</si>
  <si>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</si>
  <si>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</si>
  <si>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</si>
  <si>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</si>
  <si>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</si>
  <si>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</si>
  <si>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</si>
  <si>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</si>
  <si>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</si>
  <si>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</si>
  <si>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</si>
  <si>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</si>
  <si>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</si>
  <si>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</si>
  <si>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</si>
  <si>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</si>
  <si>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</si>
  <si>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</si>
  <si>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</si>
  <si>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</si>
  <si>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</si>
  <si>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</si>
  <si>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</si>
  <si>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</si>
  <si>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</si>
  <si>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</si>
  <si>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</si>
  <si>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</si>
  <si>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</si>
  <si>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</si>
  <si>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</si>
  <si>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</si>
  <si>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</si>
  <si>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</si>
  <si>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</si>
  <si>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</si>
  <si>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</si>
  <si>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</si>
  <si>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</si>
  <si>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</si>
  <si>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</si>
  <si>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</si>
  <si>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</si>
  <si>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</si>
  <si>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</si>
  <si>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</si>
  <si>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</si>
  <si>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</si>
  <si>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</si>
  <si>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</si>
  <si>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</si>
  <si>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</si>
  <si>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</si>
  <si>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</si>
  <si>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</si>
  <si>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</si>
  <si>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</si>
  <si>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</si>
  <si>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</si>
  <si>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</si>
  <si>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ДАТА ПРОВЕДЕНИЯ:</t>
  </si>
  <si>
    <t>Рейтинговые очки</t>
  </si>
  <si>
    <t>Место на основном финише</t>
  </si>
  <si>
    <t>СПИСОК УЧАСТНИКОВ</t>
  </si>
  <si>
    <t>МЕСТО ПРОВЕДЕНИЯ:</t>
  </si>
  <si>
    <t>UCI TEAM</t>
  </si>
  <si>
    <t>Принадлежность к организации</t>
  </si>
  <si>
    <t>Значения столбцов B:H вставляются из "базы спортсменов" по номеру спортсмена из столбца А (скопировать формулы)</t>
  </si>
  <si>
    <t>№</t>
  </si>
  <si>
    <t>UCI ID</t>
  </si>
  <si>
    <t>Фамилия Имя</t>
  </si>
  <si>
    <t>Дата рожд.</t>
  </si>
  <si>
    <t>Разряд</t>
  </si>
  <si>
    <t>Субъект РФ</t>
  </si>
  <si>
    <t>UCI Team</t>
  </si>
  <si>
    <t>г. Воронеж - СК "Олимпик"</t>
  </si>
  <si>
    <t>0080721811С</t>
  </si>
  <si>
    <t>2 СР</t>
  </si>
  <si>
    <t>Воронежская обл.</t>
  </si>
  <si>
    <t>3 СР</t>
  </si>
  <si>
    <t>Лыжный СК с освещенной лыжероллерной трассой/ 0065515</t>
  </si>
  <si>
    <t>№ ЕКП 2025</t>
  </si>
  <si>
    <t>Министерство физической культуры и спорта Воронежской области</t>
  </si>
  <si>
    <t>НФ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</si>
  <si>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</si>
  <si>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</si>
  <si>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2008360021030082</t>
  </si>
  <si>
    <t>ВСЕРОССИЙСКИЕ СОРЕВНОВАНИЯ</t>
  </si>
  <si>
    <t>ЖЕНЩИНЫ</t>
  </si>
  <si>
    <t>5 ИЮНЯ 2025 ГОДА</t>
  </si>
  <si>
    <t>1,5 км/17</t>
  </si>
  <si>
    <t xml:space="preserve">10 ч 00м </t>
  </si>
  <si>
    <t>101 323 248 55</t>
  </si>
  <si>
    <t>БУТЫЛЕВА Софья Артемовна</t>
  </si>
  <si>
    <t>Белгородская область</t>
  </si>
  <si>
    <t>РОО "Белгородская Региональная Федерация велосипедного спорта"</t>
  </si>
  <si>
    <t>101 626 394 76</t>
  </si>
  <si>
    <t>СОБОЛЕВСКАЯ Кристина Олеговна</t>
  </si>
  <si>
    <t>101 045 827 54</t>
  </si>
  <si>
    <t>ТКАЧУК Анастасия Юрьевна</t>
  </si>
  <si>
    <t>Воронежская область</t>
  </si>
  <si>
    <t>МБУДО СШОР № 8</t>
  </si>
  <si>
    <t>100 360 146 66</t>
  </si>
  <si>
    <t>БОГДАНОВА Валерия Игоревна</t>
  </si>
  <si>
    <t>100 751 282 01</t>
  </si>
  <si>
    <t>КРАВЧЕНКО Виктория Игоревна</t>
  </si>
  <si>
    <t>101 044 507 92</t>
  </si>
  <si>
    <t>КОВЯЗИНА Валерия Валерьевна</t>
  </si>
  <si>
    <t>Иркутская область</t>
  </si>
  <si>
    <t>ОГКУ ДО СШОР "ОЛИМПИЕЦ" КЛУБ "БАЙКАЛ-ДВ", г. УСОЛЬЕ-СИБИРСКОЕ</t>
  </si>
  <si>
    <t>100 528 041 54</t>
  </si>
  <si>
    <t>САБЛИНА Валерия Степановна</t>
  </si>
  <si>
    <t>МБУ ШР СШ "Юность" Шелехов, Иркутская область</t>
  </si>
  <si>
    <t>100 911 701 79</t>
  </si>
  <si>
    <t>МАЛЬКОВА Татьяна Васильевна</t>
  </si>
  <si>
    <t>МГФСО Москва</t>
  </si>
  <si>
    <t>100 965 611 57</t>
  </si>
  <si>
    <t>РЫБИНА Светлана Владимировна</t>
  </si>
  <si>
    <t>101 205 651 22</t>
  </si>
  <si>
    <t>ТОЛСТИКОВА Екатерина Александровна</t>
  </si>
  <si>
    <t>100 838 778 03</t>
  </si>
  <si>
    <t>КИЧИГИНА Дарья Владимировна</t>
  </si>
  <si>
    <t>28.102004</t>
  </si>
  <si>
    <t>Республика Татарстан</t>
  </si>
  <si>
    <t>МБУ ДО "СШОР №1" г. Бугульма, "Татнефтьвело"</t>
  </si>
  <si>
    <t>101 146 989 45</t>
  </si>
  <si>
    <t>НИКОНОВА Алена Константиновна</t>
  </si>
  <si>
    <t>100 349 712 11</t>
  </si>
  <si>
    <t>КАНЕЕВА Дарья Юрьевна</t>
  </si>
  <si>
    <t>ГБУ ДО СШОР им. Коренкова</t>
  </si>
  <si>
    <t>100 360 274 00</t>
  </si>
  <si>
    <t>СЕМЫШЕВА Таисия Павловна</t>
  </si>
  <si>
    <t>100 235 008 58</t>
  </si>
  <si>
    <t>КУЗНЕЦОВА Ирина Михайловна</t>
  </si>
  <si>
    <t>100 360 646 81</t>
  </si>
  <si>
    <t>НОВИКОВА Кристина Игоревна</t>
  </si>
  <si>
    <t>ГБУ ДО СШОР им. Коренкова СГУОР</t>
  </si>
  <si>
    <t>101 013 838 75</t>
  </si>
  <si>
    <t>БЕК Анастасия Анатольевна</t>
  </si>
  <si>
    <t>100 832 147 65</t>
  </si>
  <si>
    <t>КРАПИВИНА Дарья Алексеевна</t>
  </si>
  <si>
    <t>100 924 213 78</t>
  </si>
  <si>
    <t>БОР Елизавета Сергеевна</t>
  </si>
  <si>
    <t>101 307 559 80</t>
  </si>
  <si>
    <t>КАНИЩЕВА Софья Александровна</t>
  </si>
  <si>
    <t xml:space="preserve">ГБУ ДО СШОР им. Коренкова </t>
  </si>
  <si>
    <t>100 797 770 26</t>
  </si>
  <si>
    <t>САМСОНОВА Анастасия Сергеевна</t>
  </si>
  <si>
    <t>ГБУ ДО СШОР Петродворцового района</t>
  </si>
  <si>
    <t>100 930 692 58</t>
  </si>
  <si>
    <t>БОГДАНОВА Алена Сергеевна</t>
  </si>
  <si>
    <t>101 110 164 80</t>
  </si>
  <si>
    <t>ЖУРАВЛЕВА Екатерина Валерьевна</t>
  </si>
  <si>
    <t>100 883 441 46</t>
  </si>
  <si>
    <t>МУЧКАЕВА Людмила Игоревна</t>
  </si>
  <si>
    <t>100 539 142 00</t>
  </si>
  <si>
    <t>МЯЛИЦИНА Яна Дмитриевна</t>
  </si>
  <si>
    <t>Удмуртская республика</t>
  </si>
  <si>
    <t>БУ ДО УР СШОР по велоспорту - ЦСКА</t>
  </si>
  <si>
    <t>100 539 141 96</t>
  </si>
  <si>
    <t>МЯЛИЦИНА Ника Дмитриевна</t>
  </si>
  <si>
    <t xml:space="preserve">БУ ДО УР СШОР по велоспорту </t>
  </si>
  <si>
    <t>100 924 285 53</t>
  </si>
  <si>
    <t>СИМАКОВА Алёна Евгеньевна</t>
  </si>
  <si>
    <t>Хабаровский край- Забайкальский край</t>
  </si>
  <si>
    <t>КГАУ ДО ХКСШОР</t>
  </si>
  <si>
    <t>101 282 628 78</t>
  </si>
  <si>
    <t>ПРОЦЕНКО Ольга Николаевна</t>
  </si>
  <si>
    <t>Краснодарский край</t>
  </si>
  <si>
    <t>МАУ ДО "СШОР Волна" МО БР</t>
  </si>
  <si>
    <t>101 149 243 68</t>
  </si>
  <si>
    <t>БАЛУХИНА Ариадна Андреевна</t>
  </si>
  <si>
    <t>ГБУ ДО КК "СШОР по велосипедному спорту"</t>
  </si>
  <si>
    <t>100 811 744 32</t>
  </si>
  <si>
    <t>САВЕКО Полина Петровна</t>
  </si>
  <si>
    <t>Ростовская область</t>
  </si>
  <si>
    <t>ГБПОУ РО "РОУОР"</t>
  </si>
  <si>
    <t>100 904 207 54</t>
  </si>
  <si>
    <t>АЛЕКСЕЕВА Ангелина Алексеевна</t>
  </si>
  <si>
    <t>Свердловская область</t>
  </si>
  <si>
    <t>ГАУ ДО СО СШОР по велоспорту "Велогор"</t>
  </si>
  <si>
    <t>101 265 835 66</t>
  </si>
  <si>
    <t>КРАСУЛИНА Марина Михайловна</t>
  </si>
  <si>
    <t>Московская область</t>
  </si>
  <si>
    <t>ГБУ ДО МО "СШОР ПО ВЕЛОСПОРТУ"</t>
  </si>
  <si>
    <t>10 ч 45 м</t>
  </si>
  <si>
    <t>+15+19</t>
  </si>
  <si>
    <t>ясно</t>
  </si>
  <si>
    <t>4,0 м/с (с)</t>
  </si>
  <si>
    <t xml:space="preserve">ЧУРИКОВА И.В. (2 кат., г. Воронежская область) </t>
  </si>
  <si>
    <t>Тренер‐представитель: Агапов О.И. (100 349 871 73)</t>
  </si>
  <si>
    <t>Тренер‐представитель: Сидоров Е.А. (101 526 476 68); Гринь В.А. (100 055 024 09)</t>
  </si>
  <si>
    <t>Тенер‐представитель: Афанасенко А.Г. (100 563 747 64)</t>
  </si>
  <si>
    <t>Тенер‐представитель: Стоялов В.Ю. (101 525 181 34)</t>
  </si>
  <si>
    <t>г. Москва</t>
  </si>
  <si>
    <t>г. Санкт-Петербург</t>
  </si>
  <si>
    <t>Тенер‐представитель: Соколова Т.А. (100 072 734 65); Гришкин О.П. (100 016 473 64)</t>
  </si>
  <si>
    <t>Тенер‐представитель: Асабин К.П. (100 147 037 66)</t>
  </si>
  <si>
    <t>Тенер‐представитель: Желтобрюхов Е.С (100 907 206 46)</t>
  </si>
  <si>
    <t>Тренер‐представитель:  Самусенко К.В. (100 072 711 42)</t>
  </si>
  <si>
    <t>Тренер‐представитель: Крылов А.А. (100 056 938 80)</t>
  </si>
  <si>
    <t>Тренер‐представитель:  Перминов Е.Ю. (100 054 816 92)</t>
  </si>
  <si>
    <t>Хабаровский край</t>
  </si>
  <si>
    <t>Тенер‐представитель: Сизых И.С. (101 524 904 48)</t>
  </si>
  <si>
    <t/>
  </si>
  <si>
    <t>МЕСТО ПРОВЕДЕНИЯ: г. Воронеж - СК "Олимпик"</t>
  </si>
  <si>
    <t>ДАТА ПРОВЕДЕНИЯ: 5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</si>
</sst>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2" fillId="0" borderId="0"/>
  </cellStyleXfs>
  <cellXfs count="290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5" fillId="0" borderId="2" xfId="0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14" fontId="13" fillId="4" borderId="5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6" fillId="2" borderId="25" xfId="3" applyFont="1" applyFill="1" applyBorder="1" applyAlignment="1">
      <alignment vertical="center" wrapText="1"/>
    </xf>
    <xf numFmtId="14" fontId="6" fillId="2" borderId="25" xfId="3" applyNumberFormat="1" applyFont="1" applyFill="1" applyBorder="1" applyAlignment="1">
      <alignment vertical="center" wrapText="1"/>
    </xf>
    <xf numFmtId="0" fontId="6" fillId="2" borderId="39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center"/>
    </xf>
    <xf numFmtId="0" fontId="21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43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14" fontId="13" fillId="0" borderId="2" xfId="0" applyNumberFormat="1" applyFont="1" applyBorder="1"/>
    <xf numFmtId="0" fontId="5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12" fillId="0" borderId="2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1" fontId="15" fillId="0" borderId="15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 wrapText="1"/>
    </xf>
    <xf numFmtId="0" fontId="16" fillId="3" borderId="0" xfId="2" applyFont="1" applyFill="1" applyAlignment="1">
      <alignment horizontal="left" vertical="center" wrapText="1"/>
    </xf>
    <xf numFmtId="14" fontId="16" fillId="3" borderId="0" xfId="2" applyNumberFormat="1" applyFont="1" applyFill="1" applyAlignment="1">
      <alignment horizontal="center" vertical="center"/>
    </xf>
    <xf numFmtId="164" fontId="16" fillId="3" borderId="0" xfId="2" applyNumberFormat="1" applyFont="1" applyFill="1" applyAlignment="1">
      <alignment horizontal="center" vertical="center" wrapText="1"/>
    </xf>
    <xf numFmtId="0" fontId="19" fillId="3" borderId="0" xfId="9" applyFont="1" applyFill="1" applyAlignment="1">
      <alignment vertical="center" wrapText="1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0" fontId="24" fillId="3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6" fillId="0" borderId="0" xfId="2" applyFont="1"/>
    <xf numFmtId="14" fontId="16" fillId="0" borderId="0" xfId="2" applyNumberFormat="1" applyFont="1" applyAlignment="1">
      <alignment horizontal="center"/>
    </xf>
    <xf numFmtId="0" fontId="24" fillId="0" borderId="0" xfId="2" applyFont="1" applyAlignment="1">
      <alignment horizontal="left" vertical="center" wrapText="1"/>
    </xf>
    <xf numFmtId="0" fontId="13" fillId="3" borderId="21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/>
    </xf>
    <xf numFmtId="0" fontId="16" fillId="3" borderId="0" xfId="2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vertical="center"/>
    </xf>
    <xf numFmtId="14" fontId="13" fillId="3" borderId="30" xfId="0" applyNumberFormat="1" applyFont="1" applyFill="1" applyBorder="1" applyAlignment="1">
      <alignment vertical="center"/>
    </xf>
    <xf numFmtId="0" fontId="13" fillId="3" borderId="30" xfId="0" applyFont="1" applyFill="1" applyBorder="1" applyAlignment="1">
      <alignment horizontal="right" vertical="center"/>
    </xf>
    <xf numFmtId="0" fontId="12" fillId="3" borderId="30" xfId="0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24" xfId="3" applyFont="1" applyFill="1" applyBorder="1" applyAlignment="1">
      <alignment vertical="center" wrapText="1"/>
    </xf>
    <xf numFmtId="0" fontId="15" fillId="0" borderId="9" xfId="3" applyFont="1" applyBorder="1" applyAlignment="1">
      <alignment horizontal="center" vertical="center" wrapText="1"/>
    </xf>
    <xf numFmtId="0" fontId="19" fillId="0" borderId="11" xfId="9" applyFont="1" applyBorder="1" applyAlignment="1">
      <alignment vertical="center" wrapText="1"/>
    </xf>
    <xf numFmtId="0" fontId="19" fillId="0" borderId="36" xfId="9" applyFont="1" applyBorder="1" applyAlignment="1">
      <alignment vertical="center" wrapText="1"/>
    </xf>
    <xf numFmtId="1" fontId="12" fillId="0" borderId="11" xfId="0" quotePrefix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0" borderId="0" xfId="9" applyFont="1" applyBorder="1" applyAlignment="1">
      <alignment vertical="center" wrapText="1"/>
    </xf>
    <xf numFmtId="0" fontId="19" fillId="0" borderId="34" xfId="9" applyFont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right" vertical="center"/>
    </xf>
    <xf numFmtId="14" fontId="24" fillId="3" borderId="0" xfId="2" applyNumberFormat="1" applyFont="1" applyFill="1" applyAlignment="1">
      <alignment horizontal="center" vertical="center"/>
    </xf>
    <xf numFmtId="14" fontId="24" fillId="0" borderId="0" xfId="2" applyNumberFormat="1" applyFont="1" applyAlignment="1">
      <alignment horizontal="center" vertical="center"/>
    </xf>
    <xf numFmtId="0" fontId="19" fillId="0" borderId="0" xfId="10" applyFont="1" applyAlignment="1">
      <alignment vertical="center" wrapText="1"/>
    </xf>
    <xf numFmtId="0" fontId="25" fillId="0" borderId="0" xfId="0" applyFont="1" applyAlignment="1">
      <alignment vertical="center"/>
    </xf>
    <xf numFmtId="14" fontId="26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10" fillId="0" borderId="0" xfId="2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/>
    </xf>
    <xf numFmtId="0" fontId="15" fillId="0" borderId="26" xfId="3" applyFont="1" applyBorder="1" applyAlignment="1">
      <alignment horizontal="center" vertical="center" wrapText="1"/>
    </xf>
    <xf numFmtId="0" fontId="15" fillId="0" borderId="40" xfId="3" applyFont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2" applyFont="1" applyFill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42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42" xfId="3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С 2" xfId="10" xr:uid="{6787390B-0972-40D1-8DB5-C14956292C91}"/>
    <cellStyle name="Обычный_Стартовый протокол Смирнов_20101106_Results" xfId="3" xr:uid="{00000000-0005-0000-0000-000009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133351</xdr:rowOff>
    </xdr:from>
    <xdr:to>
      <xdr:col>1</xdr:col>
      <xdr:colOff>209550</xdr:colOff>
      <xdr:row>3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1"/>
          <a:ext cx="590550" cy="685799"/>
        </a:xfrm>
        <a:prstGeom prst="rect">
          <a:avLst/>
        </a:prstGeom>
      </xdr:spPr>
    </xdr:pic>
    <xdr:clientData/>
  </xdr:twoCellAnchor>
  <xdr:twoCellAnchor editAs="oneCell">
    <xdr:from>
      <xdr:col>1</xdr:col>
      <xdr:colOff>270512</xdr:colOff>
      <xdr:row>0</xdr:row>
      <xdr:rowOff>133351</xdr:rowOff>
    </xdr:from>
    <xdr:to>
      <xdr:col>1</xdr:col>
      <xdr:colOff>1304925</xdr:colOff>
      <xdr:row>3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7" y="133351"/>
          <a:ext cx="1034413" cy="647699"/>
        </a:xfrm>
        <a:prstGeom prst="rect">
          <a:avLst/>
        </a:prstGeom>
      </xdr:spPr>
    </xdr:pic>
    <xdr:clientData/>
  </xdr:twoCellAnchor>
  <xdr:twoCellAnchor editAs="oneCell">
    <xdr:from>
      <xdr:col>6</xdr:col>
      <xdr:colOff>269320</xdr:colOff>
      <xdr:row>0</xdr:row>
      <xdr:rowOff>11673</xdr:rowOff>
    </xdr:from>
    <xdr:to>
      <xdr:col>6</xdr:col>
      <xdr:colOff>996210</xdr:colOff>
      <xdr:row>3</xdr:row>
      <xdr:rowOff>213361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600" y="11673"/>
          <a:ext cx="755465" cy="796048"/>
        </a:xfrm>
        <a:prstGeom prst="rect">
          <a:avLst/>
        </a:prstGeom>
      </xdr:spPr>
    </xdr:pic>
    <xdr:clientData/>
  </xdr:twoCellAnchor>
  <xdr:twoCellAnchor>
    <xdr:from>
      <xdr:col>5</xdr:col>
      <xdr:colOff>3133725</xdr:colOff>
      <xdr:row>0</xdr:row>
      <xdr:rowOff>47625</xdr:rowOff>
    </xdr:from>
    <xdr:to>
      <xdr:col>6</xdr:col>
      <xdr:colOff>243882</xdr:colOff>
      <xdr:row>3</xdr:row>
      <xdr:rowOff>76200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91475" y="47625"/>
          <a:ext cx="739182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1239572</xdr:colOff>
      <xdr:row>83</xdr:row>
      <xdr:rowOff>104246</xdr:rowOff>
    </xdr:to>
    <xdr:pic>
      <xdr:nvPicPr>
        <xdr:cNvPr id="7" name="Picture 2" descr="imag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57750" y="10696575"/>
          <a:ext cx="1239572" cy="42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842726</xdr:colOff>
      <xdr:row>0</xdr:row>
      <xdr:rowOff>65012</xdr:rowOff>
    </xdr:from>
    <xdr:to>
      <xdr:col>29</xdr:col>
      <xdr:colOff>1041662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293910</xdr:colOff>
      <xdr:row>0</xdr:row>
      <xdr:rowOff>87084</xdr:rowOff>
    </xdr:from>
    <xdr:to>
      <xdr:col>2</xdr:col>
      <xdr:colOff>130136</xdr:colOff>
      <xdr:row>4</xdr:row>
      <xdr:rowOff>99176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0" y="87084"/>
          <a:ext cx="829547" cy="1032628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26</xdr:col>
      <xdr:colOff>653142</xdr:colOff>
      <xdr:row>0</xdr:row>
      <xdr:rowOff>81643</xdr:rowOff>
    </xdr:from>
    <xdr:to>
      <xdr:col>28</xdr:col>
      <xdr:colOff>237151</xdr:colOff>
      <xdr:row>3</xdr:row>
      <xdr:rowOff>217714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95963" y="81643"/>
          <a:ext cx="1039974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7"/>
  <sheetViews>
    <sheetView workbookViewId="0">
      <pane ySplit="1" topLeftCell="A2" activePane="bottomLeft" state="frozen"/>
      <selection pane="bottomLeft" activeCell="F14" sqref="F14:F25"/>
    </sheetView>
  </sheetViews>
  <sheetFormatPr defaultColWidth="8.85546875" defaultRowHeight="16.899999999999999" customHeight="1" x14ac:dyDescent="0.2"/>
  <cols>
    <col min="1" max="1" width="7.7109375" style="125" customWidth="1"/>
    <col min="2" max="2" width="21.140625" style="125" customWidth="1"/>
    <col min="3" max="3" width="44.7109375" style="125" customWidth="1"/>
    <col min="4" max="4" width="15.7109375" style="125" customWidth="1"/>
    <col min="5" max="5" width="10.7109375" style="125" customWidth="1"/>
    <col min="6" max="6" width="34.140625" style="125" customWidth="1"/>
    <col min="7" max="7" width="60.7109375" style="109" customWidth="1"/>
    <col min="8" max="8" width="12.7109375" style="126" customWidth="1"/>
    <col min="9" max="16384" width="8.85546875" style="125"/>
  </cols>
  <sheetData>
    <row r="1" spans="1:8" s="123" customFormat="1" ht="16.899999999999999" customHeight="1" x14ac:dyDescent="0.2">
      <c r="A1" s="123" t="s">
        <v>72</v>
      </c>
      <c r="B1" s="123" t="s">
        <v>73</v>
      </c>
      <c r="C1" s="123" t="s">
        <v>74</v>
      </c>
      <c r="D1" s="123" t="s">
        <v>75</v>
      </c>
      <c r="E1" s="123" t="s">
        <v>76</v>
      </c>
      <c r="F1" s="123" t="s">
        <v>77</v>
      </c>
      <c r="G1" s="123" t="s">
        <v>70</v>
      </c>
      <c r="H1" s="123" t="s">
        <v>78</v>
      </c>
    </row>
    <row r="2" spans="1:8" ht="16.899999999999999" customHeight="1" x14ac:dyDescent="0.25">
      <c r="A2" s="152">
        <v>60</v>
      </c>
      <c r="B2" s="153" t="s">
        <v>96</v>
      </c>
      <c r="C2" s="154" t="s">
        <v>97</v>
      </c>
      <c r="D2" s="155">
        <v>38497</v>
      </c>
      <c r="E2" s="156" t="s">
        <v>41</v>
      </c>
      <c r="F2" s="157" t="s">
        <v>98</v>
      </c>
      <c r="G2" s="157" t="s">
        <v>99</v>
      </c>
      <c r="H2" s="171"/>
    </row>
    <row r="3" spans="1:8" ht="16.899999999999999" customHeight="1" x14ac:dyDescent="0.25">
      <c r="A3" s="152">
        <v>61</v>
      </c>
      <c r="B3" s="153" t="s">
        <v>100</v>
      </c>
      <c r="C3" s="154" t="s">
        <v>101</v>
      </c>
      <c r="D3" s="196">
        <v>33118</v>
      </c>
      <c r="E3" s="156" t="s">
        <v>63</v>
      </c>
      <c r="F3" s="157" t="s">
        <v>98</v>
      </c>
      <c r="G3" s="157" t="s">
        <v>99</v>
      </c>
      <c r="H3" s="171"/>
    </row>
    <row r="4" spans="1:8" ht="16.899999999999999" customHeight="1" x14ac:dyDescent="0.25">
      <c r="A4" s="152">
        <v>4</v>
      </c>
      <c r="B4" s="159" t="s">
        <v>102</v>
      </c>
      <c r="C4" s="160" t="s">
        <v>103</v>
      </c>
      <c r="D4" s="161">
        <v>38833</v>
      </c>
      <c r="E4" s="164" t="s">
        <v>41</v>
      </c>
      <c r="F4" s="165" t="s">
        <v>104</v>
      </c>
      <c r="G4" s="109" t="s">
        <v>105</v>
      </c>
      <c r="H4" s="171"/>
    </row>
    <row r="5" spans="1:8" ht="16.899999999999999" customHeight="1" x14ac:dyDescent="0.25">
      <c r="A5" s="152">
        <v>21</v>
      </c>
      <c r="B5" s="163" t="s">
        <v>106</v>
      </c>
      <c r="C5" s="167" t="s">
        <v>107</v>
      </c>
      <c r="D5" s="161">
        <v>37544</v>
      </c>
      <c r="E5" s="162" t="s">
        <v>25</v>
      </c>
      <c r="F5" s="165" t="s">
        <v>104</v>
      </c>
      <c r="G5" s="109" t="s">
        <v>105</v>
      </c>
      <c r="H5" s="171"/>
    </row>
    <row r="6" spans="1:8" ht="16.899999999999999" customHeight="1" x14ac:dyDescent="0.25">
      <c r="A6" s="152">
        <v>22</v>
      </c>
      <c r="B6" s="163" t="s">
        <v>108</v>
      </c>
      <c r="C6" s="167" t="s">
        <v>109</v>
      </c>
      <c r="D6" s="161">
        <v>38466</v>
      </c>
      <c r="E6" s="162" t="s">
        <v>41</v>
      </c>
      <c r="F6" s="165" t="s">
        <v>104</v>
      </c>
      <c r="G6" s="109" t="s">
        <v>105</v>
      </c>
      <c r="H6" s="171"/>
    </row>
    <row r="7" spans="1:8" ht="16.899999999999999" customHeight="1" x14ac:dyDescent="0.25">
      <c r="A7" s="152">
        <v>56</v>
      </c>
      <c r="B7" s="153" t="s">
        <v>110</v>
      </c>
      <c r="C7" s="154" t="s">
        <v>111</v>
      </c>
      <c r="D7" s="155">
        <v>38473</v>
      </c>
      <c r="E7" s="156" t="s">
        <v>25</v>
      </c>
      <c r="F7" s="157" t="s">
        <v>112</v>
      </c>
      <c r="G7" s="157" t="s">
        <v>113</v>
      </c>
      <c r="H7" s="171"/>
    </row>
    <row r="8" spans="1:8" ht="16.899999999999999" customHeight="1" x14ac:dyDescent="0.25">
      <c r="A8" s="152">
        <v>59</v>
      </c>
      <c r="B8" s="159" t="s">
        <v>114</v>
      </c>
      <c r="C8" s="160" t="s">
        <v>115</v>
      </c>
      <c r="D8" s="197">
        <v>37537</v>
      </c>
      <c r="E8" s="162" t="s">
        <v>25</v>
      </c>
      <c r="F8" s="165" t="s">
        <v>112</v>
      </c>
      <c r="G8" s="109" t="s">
        <v>116</v>
      </c>
      <c r="H8" s="171"/>
    </row>
    <row r="9" spans="1:8" ht="16.899999999999999" customHeight="1" x14ac:dyDescent="0.25">
      <c r="A9" s="152">
        <v>78</v>
      </c>
      <c r="B9" s="153" t="s">
        <v>117</v>
      </c>
      <c r="C9" s="154" t="s">
        <v>118</v>
      </c>
      <c r="D9" s="155">
        <v>38712</v>
      </c>
      <c r="E9" s="156" t="s">
        <v>25</v>
      </c>
      <c r="F9" s="157" t="s">
        <v>198</v>
      </c>
      <c r="G9" s="157" t="s">
        <v>119</v>
      </c>
      <c r="H9" s="171"/>
    </row>
    <row r="10" spans="1:8" s="147" customFormat="1" ht="16.899999999999999" customHeight="1" x14ac:dyDescent="0.25">
      <c r="A10" s="153">
        <v>73</v>
      </c>
      <c r="B10" s="153" t="s">
        <v>120</v>
      </c>
      <c r="C10" s="154" t="s">
        <v>121</v>
      </c>
      <c r="D10" s="155">
        <v>38946</v>
      </c>
      <c r="E10" s="156" t="s">
        <v>41</v>
      </c>
      <c r="F10" s="157" t="s">
        <v>198</v>
      </c>
      <c r="G10" s="157" t="s">
        <v>119</v>
      </c>
      <c r="H10" s="171"/>
    </row>
    <row r="11" spans="1:8" s="147" customFormat="1" ht="16.899999999999999" customHeight="1" x14ac:dyDescent="0.25">
      <c r="A11" s="153">
        <v>74</v>
      </c>
      <c r="B11" s="153" t="s">
        <v>122</v>
      </c>
      <c r="C11" s="154" t="s">
        <v>123</v>
      </c>
      <c r="D11" s="155">
        <v>38778</v>
      </c>
      <c r="E11" s="156" t="s">
        <v>25</v>
      </c>
      <c r="F11" s="157" t="s">
        <v>198</v>
      </c>
      <c r="G11" s="157" t="s">
        <v>119</v>
      </c>
      <c r="H11" s="171"/>
    </row>
    <row r="12" spans="1:8" s="147" customFormat="1" ht="16.899999999999999" customHeight="1" x14ac:dyDescent="0.25">
      <c r="A12" s="152">
        <v>70</v>
      </c>
      <c r="B12" s="153" t="s">
        <v>124</v>
      </c>
      <c r="C12" s="154" t="s">
        <v>125</v>
      </c>
      <c r="D12" s="155" t="s">
        <v>126</v>
      </c>
      <c r="E12" s="156" t="s">
        <v>41</v>
      </c>
      <c r="F12" s="157" t="s">
        <v>127</v>
      </c>
      <c r="G12" s="157" t="s">
        <v>128</v>
      </c>
      <c r="H12" s="171"/>
    </row>
    <row r="13" spans="1:8" ht="16.899999999999999" customHeight="1" x14ac:dyDescent="0.25">
      <c r="A13" s="152">
        <v>71</v>
      </c>
      <c r="B13" s="153" t="s">
        <v>129</v>
      </c>
      <c r="C13" s="154" t="s">
        <v>130</v>
      </c>
      <c r="D13" s="155">
        <v>38812</v>
      </c>
      <c r="E13" s="156" t="s">
        <v>63</v>
      </c>
      <c r="F13" s="157" t="s">
        <v>127</v>
      </c>
      <c r="G13" s="157" t="s">
        <v>128</v>
      </c>
      <c r="H13" s="171"/>
    </row>
    <row r="14" spans="1:8" ht="16.899999999999999" customHeight="1" x14ac:dyDescent="0.25">
      <c r="A14" s="152">
        <v>39</v>
      </c>
      <c r="B14" s="153" t="s">
        <v>131</v>
      </c>
      <c r="C14" s="154" t="s">
        <v>132</v>
      </c>
      <c r="D14" s="196">
        <v>36766</v>
      </c>
      <c r="E14" s="156" t="s">
        <v>41</v>
      </c>
      <c r="F14" s="157" t="s">
        <v>199</v>
      </c>
      <c r="G14" s="157" t="s">
        <v>133</v>
      </c>
      <c r="H14" s="171"/>
    </row>
    <row r="15" spans="1:8" ht="16.899999999999999" customHeight="1" x14ac:dyDescent="0.25">
      <c r="A15" s="152">
        <v>40</v>
      </c>
      <c r="B15" s="153" t="s">
        <v>134</v>
      </c>
      <c r="C15" s="154" t="s">
        <v>135</v>
      </c>
      <c r="D15" s="155">
        <v>38154</v>
      </c>
      <c r="E15" s="156" t="s">
        <v>25</v>
      </c>
      <c r="F15" s="157" t="s">
        <v>199</v>
      </c>
      <c r="G15" s="157" t="s">
        <v>133</v>
      </c>
      <c r="H15" s="171"/>
    </row>
    <row r="16" spans="1:8" ht="16.899999999999999" customHeight="1" x14ac:dyDescent="0.25">
      <c r="A16" s="152">
        <v>23</v>
      </c>
      <c r="B16" s="153" t="s">
        <v>136</v>
      </c>
      <c r="C16" s="154" t="s">
        <v>137</v>
      </c>
      <c r="D16" s="196">
        <v>35854</v>
      </c>
      <c r="E16" s="156" t="s">
        <v>25</v>
      </c>
      <c r="F16" s="157" t="s">
        <v>199</v>
      </c>
      <c r="G16" s="157" t="s">
        <v>133</v>
      </c>
      <c r="H16" s="171"/>
    </row>
    <row r="17" spans="1:8" ht="16.899999999999999" customHeight="1" x14ac:dyDescent="0.25">
      <c r="A17" s="152">
        <v>24</v>
      </c>
      <c r="B17" s="153" t="s">
        <v>138</v>
      </c>
      <c r="C17" s="154" t="s">
        <v>139</v>
      </c>
      <c r="D17" s="155">
        <v>37700</v>
      </c>
      <c r="E17" s="156" t="s">
        <v>25</v>
      </c>
      <c r="F17" s="157" t="s">
        <v>199</v>
      </c>
      <c r="G17" s="157" t="s">
        <v>140</v>
      </c>
      <c r="H17" s="171"/>
    </row>
    <row r="18" spans="1:8" ht="16.899999999999999" customHeight="1" x14ac:dyDescent="0.25">
      <c r="A18" s="152">
        <v>25</v>
      </c>
      <c r="B18" s="153" t="s">
        <v>141</v>
      </c>
      <c r="C18" s="154" t="s">
        <v>142</v>
      </c>
      <c r="D18" s="155">
        <v>38568</v>
      </c>
      <c r="E18" s="156" t="s">
        <v>25</v>
      </c>
      <c r="F18" s="157" t="s">
        <v>199</v>
      </c>
      <c r="G18" s="157" t="s">
        <v>133</v>
      </c>
      <c r="H18" s="171"/>
    </row>
    <row r="19" spans="1:8" ht="16.899999999999999" customHeight="1" x14ac:dyDescent="0.25">
      <c r="A19" s="152">
        <v>26</v>
      </c>
      <c r="B19" s="153" t="s">
        <v>143</v>
      </c>
      <c r="C19" s="154" t="s">
        <v>144</v>
      </c>
      <c r="D19" s="155">
        <v>38652</v>
      </c>
      <c r="E19" s="156" t="s">
        <v>25</v>
      </c>
      <c r="F19" s="157" t="s">
        <v>199</v>
      </c>
      <c r="G19" s="157" t="s">
        <v>133</v>
      </c>
      <c r="H19" s="171"/>
    </row>
    <row r="20" spans="1:8" ht="16.899999999999999" customHeight="1" x14ac:dyDescent="0.25">
      <c r="A20" s="152">
        <v>27</v>
      </c>
      <c r="B20" s="153" t="s">
        <v>145</v>
      </c>
      <c r="C20" s="154" t="s">
        <v>146</v>
      </c>
      <c r="D20" s="155">
        <v>38855</v>
      </c>
      <c r="E20" s="156" t="s">
        <v>25</v>
      </c>
      <c r="F20" s="157" t="s">
        <v>199</v>
      </c>
      <c r="G20" s="157" t="s">
        <v>140</v>
      </c>
      <c r="H20" s="171"/>
    </row>
    <row r="21" spans="1:8" ht="16.899999999999999" customHeight="1" x14ac:dyDescent="0.25">
      <c r="A21" s="158">
        <v>29</v>
      </c>
      <c r="B21" s="153" t="s">
        <v>147</v>
      </c>
      <c r="C21" s="154" t="s">
        <v>148</v>
      </c>
      <c r="D21" s="155">
        <v>39067</v>
      </c>
      <c r="E21" s="156" t="s">
        <v>41</v>
      </c>
      <c r="F21" s="157" t="s">
        <v>199</v>
      </c>
      <c r="G21" s="157" t="s">
        <v>149</v>
      </c>
      <c r="H21" s="164"/>
    </row>
    <row r="22" spans="1:8" ht="16.899999999999999" customHeight="1" x14ac:dyDescent="0.25">
      <c r="A22" s="158">
        <v>31</v>
      </c>
      <c r="B22" s="159" t="s">
        <v>150</v>
      </c>
      <c r="C22" s="160" t="s">
        <v>151</v>
      </c>
      <c r="D22" s="161">
        <v>38050</v>
      </c>
      <c r="E22" s="162" t="s">
        <v>25</v>
      </c>
      <c r="F22" s="157" t="s">
        <v>199</v>
      </c>
      <c r="G22" s="157" t="s">
        <v>152</v>
      </c>
      <c r="H22" s="164"/>
    </row>
    <row r="23" spans="1:8" ht="16.899999999999999" customHeight="1" x14ac:dyDescent="0.25">
      <c r="A23" s="164">
        <v>32</v>
      </c>
      <c r="B23" s="159" t="s">
        <v>153</v>
      </c>
      <c r="C23" s="160" t="s">
        <v>154</v>
      </c>
      <c r="D23" s="161">
        <v>38836</v>
      </c>
      <c r="E23" s="162" t="s">
        <v>25</v>
      </c>
      <c r="F23" s="157" t="s">
        <v>199</v>
      </c>
      <c r="G23" s="157" t="s">
        <v>152</v>
      </c>
      <c r="H23" s="164"/>
    </row>
    <row r="24" spans="1:8" ht="16.899999999999999" customHeight="1" x14ac:dyDescent="0.25">
      <c r="A24" s="158">
        <v>33</v>
      </c>
      <c r="B24" s="165" t="s">
        <v>155</v>
      </c>
      <c r="C24" s="165" t="s">
        <v>156</v>
      </c>
      <c r="D24" s="166">
        <v>38870</v>
      </c>
      <c r="E24" s="164" t="s">
        <v>41</v>
      </c>
      <c r="F24" s="157" t="s">
        <v>199</v>
      </c>
      <c r="G24" s="157" t="s">
        <v>152</v>
      </c>
      <c r="H24" s="164"/>
    </row>
    <row r="25" spans="1:8" ht="16.899999999999999" customHeight="1" x14ac:dyDescent="0.25">
      <c r="A25" s="158">
        <v>34</v>
      </c>
      <c r="B25" s="159" t="s">
        <v>157</v>
      </c>
      <c r="C25" s="160" t="s">
        <v>158</v>
      </c>
      <c r="D25" s="161">
        <v>38624</v>
      </c>
      <c r="E25" s="162" t="s">
        <v>25</v>
      </c>
      <c r="F25" s="157" t="s">
        <v>199</v>
      </c>
      <c r="G25" s="157" t="s">
        <v>152</v>
      </c>
      <c r="H25" s="164"/>
    </row>
    <row r="26" spans="1:8" ht="16.899999999999999" customHeight="1" x14ac:dyDescent="0.25">
      <c r="A26" s="158">
        <v>68</v>
      </c>
      <c r="B26" s="198" t="s">
        <v>159</v>
      </c>
      <c r="C26" s="199" t="s">
        <v>160</v>
      </c>
      <c r="D26" s="200">
        <v>37721</v>
      </c>
      <c r="E26" s="156" t="s">
        <v>25</v>
      </c>
      <c r="F26" s="157" t="s">
        <v>161</v>
      </c>
      <c r="G26" s="157" t="s">
        <v>162</v>
      </c>
      <c r="H26" s="164"/>
    </row>
    <row r="27" spans="1:8" ht="16.899999999999999" customHeight="1" x14ac:dyDescent="0.25">
      <c r="A27" s="158">
        <v>69</v>
      </c>
      <c r="B27" s="198" t="s">
        <v>163</v>
      </c>
      <c r="C27" s="199" t="s">
        <v>164</v>
      </c>
      <c r="D27" s="200">
        <v>37721</v>
      </c>
      <c r="E27" s="156" t="s">
        <v>25</v>
      </c>
      <c r="F27" s="157" t="s">
        <v>161</v>
      </c>
      <c r="G27" s="157" t="s">
        <v>165</v>
      </c>
      <c r="H27" s="164"/>
    </row>
    <row r="28" spans="1:8" ht="16.899999999999999" customHeight="1" x14ac:dyDescent="0.25">
      <c r="A28" s="158">
        <v>62</v>
      </c>
      <c r="B28" s="153" t="s">
        <v>166</v>
      </c>
      <c r="C28" s="154" t="s">
        <v>167</v>
      </c>
      <c r="D28" s="155">
        <v>38296</v>
      </c>
      <c r="E28" s="156" t="s">
        <v>25</v>
      </c>
      <c r="F28" s="157" t="s">
        <v>168</v>
      </c>
      <c r="G28" s="157" t="s">
        <v>169</v>
      </c>
      <c r="H28" s="164"/>
    </row>
    <row r="29" spans="1:8" ht="16.899999999999999" customHeight="1" x14ac:dyDescent="0.25">
      <c r="A29" s="158">
        <v>45</v>
      </c>
      <c r="B29" s="159" t="s">
        <v>170</v>
      </c>
      <c r="C29" s="160" t="s">
        <v>171</v>
      </c>
      <c r="D29" s="161">
        <v>38985</v>
      </c>
      <c r="E29" s="162" t="s">
        <v>41</v>
      </c>
      <c r="F29" s="165" t="s">
        <v>172</v>
      </c>
      <c r="G29" s="109" t="s">
        <v>173</v>
      </c>
      <c r="H29" s="164"/>
    </row>
    <row r="30" spans="1:8" ht="16.899999999999999" customHeight="1" x14ac:dyDescent="0.25">
      <c r="A30" s="158">
        <v>46</v>
      </c>
      <c r="B30" s="159" t="s">
        <v>174</v>
      </c>
      <c r="C30" s="160" t="s">
        <v>175</v>
      </c>
      <c r="D30" s="161">
        <v>38762</v>
      </c>
      <c r="E30" s="162" t="s">
        <v>41</v>
      </c>
      <c r="F30" s="165" t="s">
        <v>172</v>
      </c>
      <c r="G30" s="109" t="s">
        <v>176</v>
      </c>
      <c r="H30" s="164"/>
    </row>
    <row r="31" spans="1:8" ht="16.899999999999999" customHeight="1" x14ac:dyDescent="0.25">
      <c r="A31" s="158">
        <v>41</v>
      </c>
      <c r="B31" s="159" t="s">
        <v>177</v>
      </c>
      <c r="C31" s="160" t="s">
        <v>178</v>
      </c>
      <c r="D31" s="161">
        <v>38544</v>
      </c>
      <c r="E31" s="162" t="s">
        <v>41</v>
      </c>
      <c r="F31" s="165" t="s">
        <v>179</v>
      </c>
      <c r="G31" s="109" t="s">
        <v>180</v>
      </c>
      <c r="H31" s="164"/>
    </row>
    <row r="32" spans="1:8" ht="16.899999999999999" customHeight="1" x14ac:dyDescent="0.25">
      <c r="A32" s="158">
        <v>82</v>
      </c>
      <c r="B32" s="159" t="s">
        <v>181</v>
      </c>
      <c r="C32" s="160" t="s">
        <v>182</v>
      </c>
      <c r="D32" s="161">
        <v>38805</v>
      </c>
      <c r="E32" s="162" t="s">
        <v>41</v>
      </c>
      <c r="F32" s="165" t="s">
        <v>183</v>
      </c>
      <c r="G32" s="109" t="s">
        <v>184</v>
      </c>
      <c r="H32" s="164"/>
    </row>
    <row r="33" spans="1:8" ht="16.899999999999999" customHeight="1" x14ac:dyDescent="0.25">
      <c r="A33" s="158">
        <v>94</v>
      </c>
      <c r="B33" s="159" t="s">
        <v>185</v>
      </c>
      <c r="C33" s="160" t="s">
        <v>186</v>
      </c>
      <c r="D33" s="161">
        <v>38923</v>
      </c>
      <c r="E33" s="162" t="s">
        <v>63</v>
      </c>
      <c r="F33" s="165" t="s">
        <v>187</v>
      </c>
      <c r="G33" s="109" t="s">
        <v>188</v>
      </c>
      <c r="H33" s="164"/>
    </row>
    <row r="34" spans="1:8" ht="16.899999999999999" customHeight="1" x14ac:dyDescent="0.25">
      <c r="A34" s="158"/>
      <c r="B34" s="159"/>
      <c r="C34" s="167"/>
      <c r="D34" s="161"/>
      <c r="E34" s="162"/>
      <c r="F34" s="165"/>
      <c r="H34" s="164"/>
    </row>
    <row r="35" spans="1:8" ht="16.899999999999999" customHeight="1" x14ac:dyDescent="0.25">
      <c r="A35" s="158"/>
      <c r="B35" s="159"/>
      <c r="C35" s="160"/>
      <c r="D35" s="161"/>
      <c r="E35" s="162"/>
      <c r="F35" s="165"/>
      <c r="H35" s="164"/>
    </row>
    <row r="36" spans="1:8" ht="16.899999999999999" customHeight="1" x14ac:dyDescent="0.25">
      <c r="A36" s="158"/>
      <c r="B36" s="159"/>
      <c r="C36" s="160"/>
      <c r="D36" s="161"/>
      <c r="E36" s="162"/>
      <c r="F36" s="165"/>
      <c r="H36" s="164"/>
    </row>
    <row r="37" spans="1:8" ht="16.899999999999999" customHeight="1" x14ac:dyDescent="0.25">
      <c r="A37" s="203">
        <v>23</v>
      </c>
      <c r="B37" s="159"/>
      <c r="C37" s="160"/>
      <c r="D37" s="161"/>
      <c r="E37" s="162"/>
      <c r="F37" s="165"/>
      <c r="H37" s="164"/>
    </row>
    <row r="38" spans="1:8" ht="16.899999999999999" customHeight="1" x14ac:dyDescent="0.25">
      <c r="A38" s="204">
        <v>24</v>
      </c>
      <c r="B38" s="159"/>
      <c r="C38" s="160"/>
      <c r="D38" s="161"/>
      <c r="E38" s="162"/>
      <c r="F38" s="165"/>
      <c r="H38" s="164"/>
    </row>
    <row r="39" spans="1:8" ht="16.899999999999999" customHeight="1" x14ac:dyDescent="0.25">
      <c r="A39" s="204">
        <v>24</v>
      </c>
      <c r="B39" s="159"/>
      <c r="C39" s="160"/>
      <c r="D39" s="161"/>
      <c r="E39" s="162"/>
      <c r="F39" s="165"/>
      <c r="H39" s="164"/>
    </row>
    <row r="40" spans="1:8" ht="16.899999999999999" customHeight="1" x14ac:dyDescent="0.2">
      <c r="A40" s="203">
        <v>25</v>
      </c>
      <c r="B40" s="108"/>
      <c r="C40" s="111"/>
      <c r="D40" s="106"/>
      <c r="E40" s="107"/>
      <c r="F40" s="109"/>
      <c r="H40" s="124"/>
    </row>
    <row r="41" spans="1:8" ht="16.899999999999999" customHeight="1" x14ac:dyDescent="0.2">
      <c r="A41" s="172">
        <v>26</v>
      </c>
      <c r="B41" s="108"/>
      <c r="C41" s="111"/>
      <c r="D41" s="106"/>
      <c r="E41" s="107"/>
      <c r="F41" s="109"/>
      <c r="H41" s="124"/>
    </row>
    <row r="42" spans="1:8" ht="16.899999999999999" customHeight="1" x14ac:dyDescent="0.2">
      <c r="A42" s="203">
        <v>27</v>
      </c>
      <c r="B42" s="40"/>
      <c r="C42" s="111"/>
      <c r="D42" s="106"/>
      <c r="E42" s="107"/>
      <c r="F42" s="109"/>
      <c r="H42" s="124"/>
    </row>
    <row r="43" spans="1:8" ht="16.899999999999999" customHeight="1" x14ac:dyDescent="0.2">
      <c r="A43" s="203">
        <v>29</v>
      </c>
      <c r="B43" s="40"/>
      <c r="C43" s="111"/>
      <c r="D43" s="106"/>
      <c r="E43" s="107"/>
      <c r="F43" s="109"/>
      <c r="H43" s="124"/>
    </row>
    <row r="44" spans="1:8" ht="16.899999999999999" customHeight="1" x14ac:dyDescent="0.2">
      <c r="A44" s="203">
        <v>31</v>
      </c>
      <c r="B44" s="40"/>
    </row>
    <row r="45" spans="1:8" ht="16.899999999999999" customHeight="1" x14ac:dyDescent="0.2">
      <c r="A45" s="203">
        <v>32</v>
      </c>
      <c r="B45" s="40"/>
      <c r="C45" s="111"/>
      <c r="D45" s="106"/>
      <c r="E45" s="107"/>
      <c r="F45" s="109"/>
      <c r="H45" s="124"/>
    </row>
    <row r="46" spans="1:8" ht="16.899999999999999" customHeight="1" x14ac:dyDescent="0.2">
      <c r="A46" s="40">
        <v>33</v>
      </c>
      <c r="B46" s="40"/>
    </row>
    <row r="47" spans="1:8" ht="16.899999999999999" customHeight="1" x14ac:dyDescent="0.2">
      <c r="A47" s="40">
        <v>34</v>
      </c>
      <c r="B47" s="40"/>
    </row>
    <row r="48" spans="1:8" ht="16.899999999999999" customHeight="1" x14ac:dyDescent="0.2">
      <c r="A48" s="40">
        <v>39</v>
      </c>
      <c r="B48" s="40"/>
    </row>
    <row r="49" spans="1:2" ht="16.899999999999999" customHeight="1" x14ac:dyDescent="0.2">
      <c r="A49" s="204">
        <v>40</v>
      </c>
      <c r="B49" s="40"/>
    </row>
    <row r="50" spans="1:2" ht="16.899999999999999" customHeight="1" x14ac:dyDescent="0.2">
      <c r="A50" s="205">
        <v>40</v>
      </c>
      <c r="B50" s="40"/>
    </row>
    <row r="51" spans="1:2" ht="16.899999999999999" customHeight="1" x14ac:dyDescent="0.2">
      <c r="A51" s="40">
        <v>41</v>
      </c>
      <c r="B51" s="40"/>
    </row>
    <row r="52" spans="1:2" ht="16.899999999999999" customHeight="1" x14ac:dyDescent="0.2">
      <c r="A52" s="40">
        <v>45</v>
      </c>
      <c r="B52" s="40"/>
    </row>
    <row r="53" spans="1:2" ht="16.899999999999999" customHeight="1" x14ac:dyDescent="0.2">
      <c r="A53" s="40">
        <v>46</v>
      </c>
      <c r="B53" s="40"/>
    </row>
    <row r="54" spans="1:2" ht="16.899999999999999" customHeight="1" x14ac:dyDescent="0.2">
      <c r="A54" s="203">
        <v>56</v>
      </c>
      <c r="B54" s="40"/>
    </row>
    <row r="55" spans="1:2" ht="16.899999999999999" customHeight="1" x14ac:dyDescent="0.2">
      <c r="A55" s="203">
        <v>59</v>
      </c>
      <c r="B55" s="40"/>
    </row>
    <row r="56" spans="1:2" ht="16.899999999999999" customHeight="1" x14ac:dyDescent="0.2">
      <c r="A56" s="40">
        <v>62</v>
      </c>
      <c r="B56" s="40"/>
    </row>
    <row r="57" spans="1:2" ht="16.899999999999999" customHeight="1" x14ac:dyDescent="0.2">
      <c r="A57" s="40">
        <v>70</v>
      </c>
      <c r="B57" s="40"/>
    </row>
    <row r="58" spans="1:2" ht="16.899999999999999" customHeight="1" x14ac:dyDescent="0.2">
      <c r="A58" s="40">
        <v>71</v>
      </c>
      <c r="B58" s="40"/>
    </row>
    <row r="59" spans="1:2" ht="16.899999999999999" customHeight="1" x14ac:dyDescent="0.2">
      <c r="A59" s="40">
        <v>73</v>
      </c>
      <c r="B59" s="40"/>
    </row>
    <row r="60" spans="1:2" ht="16.899999999999999" customHeight="1" x14ac:dyDescent="0.2">
      <c r="A60" s="40">
        <v>74</v>
      </c>
      <c r="B60" s="40"/>
    </row>
    <row r="61" spans="1:2" ht="16.899999999999999" customHeight="1" x14ac:dyDescent="0.2">
      <c r="A61" s="203">
        <v>78</v>
      </c>
      <c r="B61" s="40"/>
    </row>
    <row r="62" spans="1:2" ht="16.899999999999999" customHeight="1" x14ac:dyDescent="0.2">
      <c r="A62" s="40">
        <v>82</v>
      </c>
      <c r="B62" s="40"/>
    </row>
    <row r="63" spans="1:2" ht="16.899999999999999" customHeight="1" x14ac:dyDescent="0.2">
      <c r="B63" s="40"/>
    </row>
    <row r="64" spans="1:2" ht="16.899999999999999" customHeight="1" x14ac:dyDescent="0.2">
      <c r="B64" s="40"/>
    </row>
    <row r="65" spans="2:2" ht="16.899999999999999" customHeight="1" x14ac:dyDescent="0.2">
      <c r="B65" s="40"/>
    </row>
    <row r="66" spans="2:2" ht="16.899999999999999" customHeight="1" x14ac:dyDescent="0.2">
      <c r="B66" s="40"/>
    </row>
    <row r="67" spans="2:2" ht="16.899999999999999" customHeight="1" x14ac:dyDescent="0.2">
      <c r="B67" s="40"/>
    </row>
  </sheetData>
  <sortState xmlns:xlrd2="http://schemas.microsoft.com/office/spreadsheetml/2017/richdata2" ref="A37:A62">
    <sortCondition ref="A37:A62"/>
  </sortState>
  <conditionalFormatting sqref="A63:A1048576 A1">
    <cfRule type="duplicateValues" dxfId="29" priority="31"/>
  </conditionalFormatting>
  <conditionalFormatting sqref="B68:B1048576 B1 B40:B41">
    <cfRule type="duplicateValues" dxfId="28" priority="30"/>
  </conditionalFormatting>
  <conditionalFormatting sqref="A34:A36">
    <cfRule type="duplicateValues" dxfId="27" priority="11"/>
  </conditionalFormatting>
  <conditionalFormatting sqref="B34:B39">
    <cfRule type="duplicateValues" dxfId="26" priority="10"/>
  </conditionalFormatting>
  <conditionalFormatting sqref="A34:A36">
    <cfRule type="duplicateValues" dxfId="25" priority="8"/>
  </conditionalFormatting>
  <conditionalFormatting sqref="B34:B39">
    <cfRule type="duplicateValues" dxfId="24" priority="7"/>
  </conditionalFormatting>
  <conditionalFormatting sqref="A34:A36">
    <cfRule type="duplicateValues" dxfId="23" priority="18"/>
  </conditionalFormatting>
  <conditionalFormatting sqref="B34:B39">
    <cfRule type="duplicateValues" dxfId="22" priority="19"/>
  </conditionalFormatting>
  <conditionalFormatting sqref="A2:A22 A24:A33">
    <cfRule type="duplicateValues" dxfId="21" priority="2"/>
  </conditionalFormatting>
  <conditionalFormatting sqref="B2:B22 B24:B33">
    <cfRule type="duplicateValues" dxfId="20" priority="1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101"/>
  <sheetViews>
    <sheetView view="pageBreakPreview" topLeftCell="A5" zoomScaleSheetLayoutView="100" workbookViewId="0">
      <selection activeCell="A22" sqref="A22:A77"/>
    </sheetView>
  </sheetViews>
  <sheetFormatPr defaultColWidth="9.140625" defaultRowHeight="12.75" x14ac:dyDescent="0.2"/>
  <cols>
    <col min="1" max="1" width="7" style="75" customWidth="1"/>
    <col min="2" max="2" width="44.7109375" style="75" customWidth="1"/>
    <col min="3" max="3" width="11.7109375" style="122" customWidth="1"/>
    <col min="4" max="4" width="12.7109375" style="75" customWidth="1"/>
    <col min="5" max="5" width="7.7109375" style="75" customWidth="1"/>
    <col min="6" max="6" width="54.42578125" style="75" customWidth="1"/>
    <col min="7" max="7" width="17.140625" style="75" customWidth="1"/>
    <col min="8" max="16384" width="9.140625" style="75"/>
  </cols>
  <sheetData>
    <row r="1" spans="1:12" ht="15.75" customHeight="1" x14ac:dyDescent="0.2">
      <c r="A1" s="230" t="s">
        <v>0</v>
      </c>
      <c r="B1" s="230"/>
      <c r="C1" s="230"/>
      <c r="D1" s="230"/>
      <c r="E1" s="230"/>
      <c r="F1" s="230"/>
      <c r="G1" s="230"/>
    </row>
    <row r="2" spans="1:12" ht="15.75" customHeight="1" x14ac:dyDescent="0.2">
      <c r="A2" s="230" t="s">
        <v>86</v>
      </c>
      <c r="B2" s="230"/>
      <c r="C2" s="230"/>
      <c r="D2" s="230"/>
      <c r="E2" s="230"/>
      <c r="F2" s="230"/>
      <c r="G2" s="230"/>
    </row>
    <row r="3" spans="1:12" ht="15.75" customHeight="1" x14ac:dyDescent="0.2">
      <c r="A3" s="230" t="s">
        <v>10</v>
      </c>
      <c r="B3" s="230"/>
      <c r="C3" s="230"/>
      <c r="D3" s="230"/>
      <c r="E3" s="230"/>
      <c r="F3" s="230"/>
      <c r="G3" s="230"/>
    </row>
    <row r="4" spans="1:12" ht="21" x14ac:dyDescent="0.2">
      <c r="A4" s="230" t="s">
        <v>27</v>
      </c>
      <c r="B4" s="230"/>
      <c r="C4" s="230"/>
      <c r="D4" s="230"/>
      <c r="E4" s="230"/>
      <c r="F4" s="230"/>
      <c r="G4" s="230"/>
    </row>
    <row r="5" spans="1:12" ht="21" customHeight="1" x14ac:dyDescent="0.2">
      <c r="A5" s="231"/>
      <c r="B5" s="231"/>
      <c r="C5" s="231"/>
      <c r="D5" s="231"/>
      <c r="E5" s="231"/>
      <c r="F5" s="231"/>
      <c r="G5" s="231"/>
      <c r="J5" s="76"/>
    </row>
    <row r="6" spans="1:12" s="77" customFormat="1" ht="28.5" x14ac:dyDescent="0.2">
      <c r="A6" s="232" t="s">
        <v>91</v>
      </c>
      <c r="B6" s="232"/>
      <c r="C6" s="232"/>
      <c r="D6" s="232"/>
      <c r="E6" s="232"/>
      <c r="F6" s="232"/>
      <c r="G6" s="232"/>
      <c r="L6" s="76"/>
    </row>
    <row r="7" spans="1:12" s="77" customFormat="1" ht="18" customHeight="1" x14ac:dyDescent="0.2">
      <c r="A7" s="228" t="s">
        <v>16</v>
      </c>
      <c r="B7" s="228"/>
      <c r="C7" s="228"/>
      <c r="D7" s="228"/>
      <c r="E7" s="228"/>
      <c r="F7" s="228"/>
      <c r="G7" s="228"/>
    </row>
    <row r="8" spans="1:12" s="77" customFormat="1" ht="4.5" customHeight="1" thickBot="1" x14ac:dyDescent="0.25">
      <c r="A8" s="233"/>
      <c r="B8" s="233"/>
      <c r="C8" s="233"/>
      <c r="D8" s="233"/>
      <c r="E8" s="233"/>
      <c r="F8" s="233"/>
      <c r="G8" s="78"/>
    </row>
    <row r="9" spans="1:12" ht="19.5" customHeight="1" thickTop="1" x14ac:dyDescent="0.2">
      <c r="A9" s="234" t="s">
        <v>67</v>
      </c>
      <c r="B9" s="235"/>
      <c r="C9" s="235"/>
      <c r="D9" s="235"/>
      <c r="E9" s="235"/>
      <c r="F9" s="235"/>
      <c r="G9" s="236"/>
    </row>
    <row r="10" spans="1:12" ht="18" customHeight="1" x14ac:dyDescent="0.2">
      <c r="A10" s="237" t="s">
        <v>62</v>
      </c>
      <c r="B10" s="238"/>
      <c r="C10" s="238"/>
      <c r="D10" s="238"/>
      <c r="E10" s="238"/>
      <c r="F10" s="238"/>
      <c r="G10" s="239"/>
    </row>
    <row r="11" spans="1:12" ht="19.5" customHeight="1" x14ac:dyDescent="0.2">
      <c r="A11" s="237" t="s">
        <v>92</v>
      </c>
      <c r="B11" s="238"/>
      <c r="C11" s="238"/>
      <c r="D11" s="238"/>
      <c r="E11" s="238"/>
      <c r="F11" s="238"/>
      <c r="G11" s="239"/>
    </row>
    <row r="12" spans="1:12" ht="5.25" customHeight="1" x14ac:dyDescent="0.2">
      <c r="A12" s="227"/>
      <c r="B12" s="228"/>
      <c r="C12" s="228"/>
      <c r="D12" s="228"/>
      <c r="E12" s="228"/>
      <c r="F12" s="228"/>
      <c r="G12" s="229"/>
    </row>
    <row r="13" spans="1:12" ht="15" x14ac:dyDescent="0.25">
      <c r="A13" s="79" t="s">
        <v>68</v>
      </c>
      <c r="B13" s="80"/>
      <c r="C13" s="145" t="s">
        <v>79</v>
      </c>
      <c r="D13" s="4"/>
      <c r="E13" s="4"/>
      <c r="F13" s="148" t="s">
        <v>30</v>
      </c>
      <c r="G13" s="149" t="s">
        <v>80</v>
      </c>
    </row>
    <row r="14" spans="1:12" ht="15" x14ac:dyDescent="0.2">
      <c r="A14" s="81" t="s">
        <v>64</v>
      </c>
      <c r="B14" s="82"/>
      <c r="C14" s="83" t="s">
        <v>93</v>
      </c>
      <c r="D14" s="82"/>
      <c r="E14" s="82"/>
      <c r="F14" s="84" t="s">
        <v>85</v>
      </c>
      <c r="G14" s="184" t="s">
        <v>90</v>
      </c>
    </row>
    <row r="15" spans="1:12" ht="15" x14ac:dyDescent="0.2">
      <c r="A15" s="85" t="s">
        <v>9</v>
      </c>
      <c r="B15" s="86"/>
      <c r="C15" s="87"/>
      <c r="D15" s="86"/>
      <c r="E15" s="86"/>
      <c r="F15" s="88"/>
      <c r="G15" s="89"/>
    </row>
    <row r="16" spans="1:12" ht="15" x14ac:dyDescent="0.2">
      <c r="A16" s="90" t="s">
        <v>18</v>
      </c>
      <c r="B16" s="6"/>
      <c r="C16" s="91"/>
      <c r="D16" s="6"/>
      <c r="E16" s="8"/>
      <c r="F16" s="92"/>
      <c r="G16" s="93"/>
    </row>
    <row r="17" spans="1:8" ht="15" x14ac:dyDescent="0.2">
      <c r="A17" s="90" t="s">
        <v>19</v>
      </c>
      <c r="B17" s="6"/>
      <c r="C17" s="91"/>
      <c r="D17" s="6"/>
      <c r="E17" s="8" t="s">
        <v>88</v>
      </c>
      <c r="F17" s="92"/>
      <c r="G17" s="93"/>
    </row>
    <row r="18" spans="1:8" ht="15" x14ac:dyDescent="0.2">
      <c r="A18" s="90" t="s">
        <v>20</v>
      </c>
      <c r="B18" s="6"/>
      <c r="C18" s="91"/>
      <c r="D18" s="6"/>
      <c r="E18" s="8" t="s">
        <v>89</v>
      </c>
      <c r="F18" s="92"/>
      <c r="G18" s="94"/>
    </row>
    <row r="19" spans="1:8" s="179" customFormat="1" ht="15.75" thickBot="1" x14ac:dyDescent="0.25">
      <c r="A19" s="173" t="s">
        <v>15</v>
      </c>
      <c r="B19" s="174"/>
      <c r="C19" s="175"/>
      <c r="D19" s="174"/>
      <c r="E19" s="176" t="s">
        <v>193</v>
      </c>
      <c r="F19" s="177"/>
      <c r="G19" s="178"/>
    </row>
    <row r="20" spans="1:8" ht="9.75" customHeight="1" thickTop="1" thickBot="1" x14ac:dyDescent="0.25">
      <c r="A20" s="95"/>
      <c r="B20" s="96"/>
      <c r="C20" s="97"/>
      <c r="D20" s="96"/>
      <c r="E20" s="96"/>
      <c r="F20" s="96"/>
      <c r="G20" s="98"/>
    </row>
    <row r="21" spans="1:8" s="102" customFormat="1" ht="33.6" customHeight="1" thickTop="1" thickBot="1" x14ac:dyDescent="0.25">
      <c r="A21" s="180" t="s">
        <v>12</v>
      </c>
      <c r="B21" s="99" t="s">
        <v>2</v>
      </c>
      <c r="C21" s="100" t="s">
        <v>44</v>
      </c>
      <c r="D21" s="71" t="s">
        <v>8</v>
      </c>
      <c r="E21" s="74" t="s">
        <v>69</v>
      </c>
      <c r="F21" s="74" t="s">
        <v>70</v>
      </c>
      <c r="G21" s="101"/>
    </row>
    <row r="22" spans="1:8" s="102" customFormat="1" ht="21.6" customHeight="1" thickTop="1" x14ac:dyDescent="0.2">
      <c r="A22" s="218"/>
      <c r="B22" s="103"/>
      <c r="C22" s="104"/>
      <c r="D22" s="103"/>
      <c r="E22" s="103"/>
      <c r="F22" s="103"/>
      <c r="G22" s="181"/>
    </row>
    <row r="23" spans="1:8" s="102" customFormat="1" ht="21.6" customHeight="1" x14ac:dyDescent="0.2">
      <c r="A23" s="219"/>
      <c r="B23" s="105" t="s">
        <v>82</v>
      </c>
      <c r="C23" s="106"/>
      <c r="D23" s="107"/>
      <c r="E23" s="108"/>
      <c r="F23" s="109"/>
      <c r="G23" s="182"/>
      <c r="H23" s="110"/>
    </row>
    <row r="24" spans="1:8" s="110" customFormat="1" ht="21.6" customHeight="1" x14ac:dyDescent="0.2">
      <c r="A24" s="220">
        <v>22</v>
      </c>
      <c r="B24" s="186" t="str">
        <f>VLOOKUP(A24,'База спортсменов'!A:H,3,FALSE)</f>
        <v>КРАВЧЕНКО Виктория Игоревна</v>
      </c>
      <c r="C24" s="187">
        <f>VLOOKUP(A24,'База спортсменов'!A:H,4,FALSE)</f>
        <v>38466</v>
      </c>
      <c r="D24" s="188" t="str">
        <f>VLOOKUP(A24,'База спортсменов'!A:H,5,FALSE)</f>
        <v>КМС</v>
      </c>
      <c r="E24" s="189" t="str">
        <f>IF(VLOOKUP(A24,'База спортсменов'!A:H,8,FALSE)&gt;0,VLOOKUP(A24,'База спортсменов'!A:H,8,FALSE),"")</f>
        <v/>
      </c>
      <c r="F24" s="190" t="str">
        <f>VLOOKUP(A24,'База спортсменов'!A:H,7,FALSE)</f>
        <v>МБУДО СШОР № 8</v>
      </c>
      <c r="G24" s="191"/>
      <c r="H24" s="110" t="str">
        <f>VLOOKUP(A24,'База спортсменов'!A:H,6,FALSE)</f>
        <v>Воронежская область</v>
      </c>
    </row>
    <row r="25" spans="1:8" s="213" customFormat="1" ht="21.6" customHeight="1" x14ac:dyDescent="0.2">
      <c r="A25" s="221"/>
      <c r="B25" s="212" t="s">
        <v>194</v>
      </c>
      <c r="C25" s="161"/>
      <c r="D25" s="162"/>
      <c r="E25" s="159"/>
      <c r="F25" s="109"/>
      <c r="G25" s="191"/>
    </row>
    <row r="26" spans="1:8" s="110" customFormat="1" ht="21.6" customHeight="1" x14ac:dyDescent="0.2">
      <c r="A26" s="220"/>
      <c r="B26" s="186"/>
      <c r="C26" s="187"/>
      <c r="D26" s="188"/>
      <c r="E26" s="189"/>
      <c r="F26" s="190"/>
      <c r="G26" s="191"/>
    </row>
    <row r="27" spans="1:8" s="110" customFormat="1" ht="21.6" customHeight="1" x14ac:dyDescent="0.2">
      <c r="A27" s="220"/>
      <c r="B27" s="105" t="s">
        <v>199</v>
      </c>
      <c r="C27" s="187"/>
      <c r="D27" s="188"/>
      <c r="E27" s="189"/>
      <c r="F27" s="190"/>
      <c r="G27" s="191"/>
    </row>
    <row r="28" spans="1:8" s="110" customFormat="1" ht="21.6" customHeight="1" x14ac:dyDescent="0.2">
      <c r="A28" s="222">
        <v>23</v>
      </c>
      <c r="B28" s="186" t="str">
        <f>VLOOKUP(A28,'База спортсменов'!A:H,3,FALSE)</f>
        <v>КУЗНЕЦОВА Ирина Михайловна</v>
      </c>
      <c r="C28" s="187">
        <f>VLOOKUP(A28,'База спортсменов'!A:H,4,FALSE)</f>
        <v>35854</v>
      </c>
      <c r="D28" s="188" t="str">
        <f>VLOOKUP(A28,'База спортсменов'!A:H,5,FALSE)</f>
        <v>МС</v>
      </c>
      <c r="E28" s="189" t="str">
        <f>IF(VLOOKUP(A28,'База спортсменов'!A:H,8,FALSE)&gt;0,VLOOKUP(A28,'База спортсменов'!A:H,8,FALSE),"")</f>
        <v/>
      </c>
      <c r="F28" s="190" t="str">
        <f>VLOOKUP(A28,'База спортсменов'!A:H,7,FALSE)</f>
        <v>ГБУ ДО СШОР им. Коренкова</v>
      </c>
      <c r="G28" s="191"/>
      <c r="H28" s="110" t="str">
        <f>VLOOKUP(A28,'База спортсменов'!A:H,6,FALSE)</f>
        <v>г. Санкт-Петербург</v>
      </c>
    </row>
    <row r="29" spans="1:8" s="110" customFormat="1" ht="21.6" customHeight="1" x14ac:dyDescent="0.2">
      <c r="A29" s="222">
        <v>24</v>
      </c>
      <c r="B29" s="186" t="str">
        <f>VLOOKUP(A29,'База спортсменов'!A:H,3,FALSE)</f>
        <v>НОВИКОВА Кристина Игоревна</v>
      </c>
      <c r="C29" s="187">
        <f>VLOOKUP(A29,'База спортсменов'!A:H,4,FALSE)</f>
        <v>37700</v>
      </c>
      <c r="D29" s="188" t="str">
        <f>VLOOKUP(A29,'База спортсменов'!A:H,5,FALSE)</f>
        <v>МС</v>
      </c>
      <c r="E29" s="189" t="str">
        <f>IF(VLOOKUP(A29,'База спортсменов'!A:H,8,FALSE)&gt;0,VLOOKUP(A29,'База спортсменов'!A:H,8,FALSE),"")</f>
        <v/>
      </c>
      <c r="F29" s="190" t="str">
        <f>VLOOKUP(A29,'База спортсменов'!A:H,7,FALSE)</f>
        <v>ГБУ ДО СШОР им. Коренкова СГУОР</v>
      </c>
      <c r="G29" s="191"/>
      <c r="H29" s="110" t="str">
        <f>VLOOKUP(A29,'База спортсменов'!A:H,6,FALSE)</f>
        <v>г. Санкт-Петербург</v>
      </c>
    </row>
    <row r="30" spans="1:8" s="110" customFormat="1" ht="21.6" customHeight="1" x14ac:dyDescent="0.2">
      <c r="A30" s="222">
        <v>25</v>
      </c>
      <c r="B30" s="186" t="str">
        <f>VLOOKUP(A30,'База спортсменов'!A:H,3,FALSE)</f>
        <v>БЕК Анастасия Анатольевна</v>
      </c>
      <c r="C30" s="187">
        <f>VLOOKUP(A30,'База спортсменов'!A:H,4,FALSE)</f>
        <v>38568</v>
      </c>
      <c r="D30" s="188" t="str">
        <f>VLOOKUP(A30,'База спортсменов'!A:H,5,FALSE)</f>
        <v>МС</v>
      </c>
      <c r="E30" s="189" t="str">
        <f>IF(VLOOKUP(A30,'База спортсменов'!A:H,8,FALSE)&gt;0,VLOOKUP(A30,'База спортсменов'!A:H,8,FALSE),"")</f>
        <v/>
      </c>
      <c r="F30" s="190" t="str">
        <f>VLOOKUP(A30,'База спортсменов'!A:H,7,FALSE)</f>
        <v>ГБУ ДО СШОР им. Коренкова</v>
      </c>
      <c r="G30" s="191"/>
      <c r="H30" s="110" t="str">
        <f>VLOOKUP(A30,'База спортсменов'!A:H,6,FALSE)</f>
        <v>г. Санкт-Петербург</v>
      </c>
    </row>
    <row r="31" spans="1:8" s="110" customFormat="1" ht="21.6" customHeight="1" x14ac:dyDescent="0.2">
      <c r="A31" s="223">
        <v>26</v>
      </c>
      <c r="B31" s="186" t="str">
        <f>VLOOKUP(A31,'База спортсменов'!A:H,3,FALSE)</f>
        <v>КРАПИВИНА Дарья Алексеевна</v>
      </c>
      <c r="C31" s="187">
        <f>VLOOKUP(A31,'База спортсменов'!A:H,4,FALSE)</f>
        <v>38652</v>
      </c>
      <c r="D31" s="188" t="str">
        <f>VLOOKUP(A31,'База спортсменов'!A:H,5,FALSE)</f>
        <v>МС</v>
      </c>
      <c r="E31" s="189" t="str">
        <f>IF(VLOOKUP(A31,'База спортсменов'!A:H,8,FALSE)&gt;0,VLOOKUP(A31,'База спортсменов'!A:H,8,FALSE),"")</f>
        <v/>
      </c>
      <c r="F31" s="190" t="str">
        <f>VLOOKUP(A31,'База спортсменов'!A:H,7,FALSE)</f>
        <v>ГБУ ДО СШОР им. Коренкова</v>
      </c>
      <c r="G31" s="191"/>
      <c r="H31" s="110" t="str">
        <f>VLOOKUP(A31,'База спортсменов'!A:H,6,FALSE)</f>
        <v>г. Санкт-Петербург</v>
      </c>
    </row>
    <row r="32" spans="1:8" s="110" customFormat="1" ht="21.6" customHeight="1" x14ac:dyDescent="0.2">
      <c r="A32" s="222">
        <v>27</v>
      </c>
      <c r="B32" s="186" t="str">
        <f>VLOOKUP(A32,'База спортсменов'!A:H,3,FALSE)</f>
        <v>БОР Елизавета Сергеевна</v>
      </c>
      <c r="C32" s="187">
        <f>VLOOKUP(A32,'База спортсменов'!A:H,4,FALSE)</f>
        <v>38855</v>
      </c>
      <c r="D32" s="188" t="str">
        <f>VLOOKUP(A32,'База спортсменов'!A:H,5,FALSE)</f>
        <v>МС</v>
      </c>
      <c r="E32" s="189" t="str">
        <f>IF(VLOOKUP(A32,'База спортсменов'!A:H,8,FALSE)&gt;0,VLOOKUP(A32,'База спортсменов'!A:H,8,FALSE),"")</f>
        <v/>
      </c>
      <c r="F32" s="190" t="str">
        <f>VLOOKUP(A32,'База спортсменов'!A:H,7,FALSE)</f>
        <v>ГБУ ДО СШОР им. Коренкова СГУОР</v>
      </c>
      <c r="G32" s="191"/>
      <c r="H32" s="110" t="str">
        <f>VLOOKUP(A32,'База спортсменов'!A:H,6,FALSE)</f>
        <v>г. Санкт-Петербург</v>
      </c>
    </row>
    <row r="33" spans="1:8" s="110" customFormat="1" ht="21.6" customHeight="1" x14ac:dyDescent="0.2">
      <c r="A33" s="222">
        <v>29</v>
      </c>
      <c r="B33" s="186" t="str">
        <f>VLOOKUP(A33,'База спортсменов'!A:H,3,FALSE)</f>
        <v>КАНИЩЕВА Софья Александровна</v>
      </c>
      <c r="C33" s="187">
        <f>VLOOKUP(A33,'База спортсменов'!A:H,4,FALSE)</f>
        <v>39067</v>
      </c>
      <c r="D33" s="188" t="str">
        <f>VLOOKUP(A33,'База спортсменов'!A:H,5,FALSE)</f>
        <v>КМС</v>
      </c>
      <c r="E33" s="189" t="str">
        <f>IF(VLOOKUP(A33,'База спортсменов'!A:H,8,FALSE)&gt;0,VLOOKUP(A33,'База спортсменов'!A:H,8,FALSE),"")</f>
        <v/>
      </c>
      <c r="F33" s="190" t="str">
        <f>VLOOKUP(A33,'База спортсменов'!A:H,7,FALSE)</f>
        <v xml:space="preserve">ГБУ ДО СШОР им. Коренкова </v>
      </c>
      <c r="G33" s="191"/>
      <c r="H33" s="110" t="str">
        <f>VLOOKUP(A33,'База спортсменов'!A:H,6,FALSE)</f>
        <v>г. Санкт-Петербург</v>
      </c>
    </row>
    <row r="34" spans="1:8" s="110" customFormat="1" ht="21.6" customHeight="1" x14ac:dyDescent="0.2">
      <c r="A34" s="222">
        <v>31</v>
      </c>
      <c r="B34" s="186" t="str">
        <f>VLOOKUP(A34,'База спортсменов'!A:H,3,FALSE)</f>
        <v>САМСОНОВА Анастасия Сергеевна</v>
      </c>
      <c r="C34" s="187">
        <f>VLOOKUP(A34,'База спортсменов'!A:H,4,FALSE)</f>
        <v>38050</v>
      </c>
      <c r="D34" s="188" t="str">
        <f>VLOOKUP(A34,'База спортсменов'!A:H,5,FALSE)</f>
        <v>МС</v>
      </c>
      <c r="E34" s="189" t="str">
        <f>IF(VLOOKUP(A34,'База спортсменов'!A:H,8,FALSE)&gt;0,VLOOKUP(A34,'База спортсменов'!A:H,8,FALSE),"")</f>
        <v/>
      </c>
      <c r="F34" s="190" t="str">
        <f>VLOOKUP(A34,'База спортсменов'!A:H,7,FALSE)</f>
        <v>ГБУ ДО СШОР Петродворцового района</v>
      </c>
      <c r="G34" s="191"/>
      <c r="H34" s="110" t="str">
        <f>VLOOKUP(A34,'База спортсменов'!A:H,6,FALSE)</f>
        <v>г. Санкт-Петербург</v>
      </c>
    </row>
    <row r="35" spans="1:8" s="110" customFormat="1" ht="21.6" customHeight="1" x14ac:dyDescent="0.2">
      <c r="A35" s="222">
        <v>32</v>
      </c>
      <c r="B35" s="186" t="str">
        <f>VLOOKUP(A35,'База спортсменов'!A:H,3,FALSE)</f>
        <v>БОГДАНОВА Алена Сергеевна</v>
      </c>
      <c r="C35" s="187">
        <f>VLOOKUP(A35,'База спортсменов'!A:H,4,FALSE)</f>
        <v>38836</v>
      </c>
      <c r="D35" s="188" t="str">
        <f>VLOOKUP(A35,'База спортсменов'!A:H,5,FALSE)</f>
        <v>МС</v>
      </c>
      <c r="E35" s="189" t="str">
        <f>IF(VLOOKUP(A35,'База спортсменов'!A:H,8,FALSE)&gt;0,VLOOKUP(A35,'База спортсменов'!A:H,8,FALSE),"")</f>
        <v/>
      </c>
      <c r="F35" s="190" t="str">
        <f>VLOOKUP(A35,'База спортсменов'!A:H,7,FALSE)</f>
        <v>ГБУ ДО СШОР Петродворцового района</v>
      </c>
      <c r="G35" s="191"/>
      <c r="H35" s="110" t="str">
        <f>VLOOKUP(A35,'База спортсменов'!A:H,6,FALSE)</f>
        <v>г. Санкт-Петербург</v>
      </c>
    </row>
    <row r="36" spans="1:8" s="110" customFormat="1" ht="21.6" customHeight="1" x14ac:dyDescent="0.2">
      <c r="A36" s="220">
        <v>33</v>
      </c>
      <c r="B36" s="186" t="str">
        <f>VLOOKUP(A36,'База спортсменов'!A:H,3,FALSE)</f>
        <v>ЖУРАВЛЕВА Екатерина Валерьевна</v>
      </c>
      <c r="C36" s="187">
        <f>VLOOKUP(A36,'База спортсменов'!A:H,4,FALSE)</f>
        <v>38870</v>
      </c>
      <c r="D36" s="188" t="str">
        <f>VLOOKUP(A36,'База спортсменов'!A:H,5,FALSE)</f>
        <v>КМС</v>
      </c>
      <c r="E36" s="189" t="str">
        <f>IF(VLOOKUP(A36,'База спортсменов'!A:H,8,FALSE)&gt;0,VLOOKUP(A36,'База спортсменов'!A:H,8,FALSE),"")</f>
        <v/>
      </c>
      <c r="F36" s="190" t="str">
        <f>VLOOKUP(A36,'База спортсменов'!A:H,7,FALSE)</f>
        <v>ГБУ ДО СШОР Петродворцового района</v>
      </c>
      <c r="G36" s="191"/>
      <c r="H36" s="110" t="str">
        <f>VLOOKUP(A36,'База спортсменов'!A:H,6,FALSE)</f>
        <v>г. Санкт-Петербург</v>
      </c>
    </row>
    <row r="37" spans="1:8" s="110" customFormat="1" ht="21.6" customHeight="1" x14ac:dyDescent="0.2">
      <c r="A37" s="220">
        <v>34</v>
      </c>
      <c r="B37" s="186" t="str">
        <f>VLOOKUP(A37,'База спортсменов'!A:H,3,FALSE)</f>
        <v>МУЧКАЕВА Людмила Игоревна</v>
      </c>
      <c r="C37" s="187">
        <f>VLOOKUP(A37,'База спортсменов'!A:H,4,FALSE)</f>
        <v>38624</v>
      </c>
      <c r="D37" s="188" t="str">
        <f>VLOOKUP(A37,'База спортсменов'!A:H,5,FALSE)</f>
        <v>МС</v>
      </c>
      <c r="E37" s="189" t="str">
        <f>IF(VLOOKUP(A37,'База спортсменов'!A:H,8,FALSE)&gt;0,VLOOKUP(A37,'База спортсменов'!A:H,8,FALSE),"")</f>
        <v/>
      </c>
      <c r="F37" s="190" t="str">
        <f>VLOOKUP(A37,'База спортсменов'!A:H,7,FALSE)</f>
        <v>ГБУ ДО СШОР Петродворцового района</v>
      </c>
      <c r="G37" s="191"/>
      <c r="H37" s="110" t="str">
        <f>VLOOKUP(A37,'База спортсменов'!A:H,6,FALSE)</f>
        <v>г. Санкт-Петербург</v>
      </c>
    </row>
    <row r="38" spans="1:8" s="213" customFormat="1" ht="21.6" customHeight="1" x14ac:dyDescent="0.2">
      <c r="A38" s="221"/>
      <c r="B38" s="212" t="s">
        <v>203</v>
      </c>
      <c r="C38" s="161"/>
      <c r="D38" s="162"/>
      <c r="E38" s="159"/>
      <c r="F38" s="109"/>
      <c r="G38" s="191"/>
    </row>
    <row r="39" spans="1:8" s="110" customFormat="1" ht="21.6" customHeight="1" x14ac:dyDescent="0.2">
      <c r="A39" s="220">
        <v>39</v>
      </c>
      <c r="B39" s="186" t="str">
        <f>VLOOKUP(A39,'База спортсменов'!A:H,3,FALSE)</f>
        <v>КАНЕЕВА Дарья Юрьевна</v>
      </c>
      <c r="C39" s="187">
        <f>VLOOKUP(A39,'База спортсменов'!A:H,4,FALSE)</f>
        <v>36766</v>
      </c>
      <c r="D39" s="188" t="str">
        <f>VLOOKUP(A39,'База спортсменов'!A:H,5,FALSE)</f>
        <v>КМС</v>
      </c>
      <c r="E39" s="189" t="str">
        <f>IF(VLOOKUP(A39,'База спортсменов'!A:H,8,FALSE)&gt;0,VLOOKUP(A39,'База спортсменов'!A:H,8,FALSE),"")</f>
        <v/>
      </c>
      <c r="F39" s="190" t="str">
        <f>VLOOKUP(A39,'База спортсменов'!A:H,7,FALSE)</f>
        <v>ГБУ ДО СШОР им. Коренкова</v>
      </c>
      <c r="G39" s="191"/>
      <c r="H39" s="110" t="str">
        <f>VLOOKUP(A39,'База спортсменов'!A:H,6,FALSE)</f>
        <v>г. Санкт-Петербург</v>
      </c>
    </row>
    <row r="40" spans="1:8" s="110" customFormat="1" ht="21.6" customHeight="1" x14ac:dyDescent="0.2">
      <c r="A40" s="222">
        <v>40</v>
      </c>
      <c r="B40" s="186" t="str">
        <f>VLOOKUP(A40,'База спортсменов'!A:H,3,FALSE)</f>
        <v>СЕМЫШЕВА Таисия Павловна</v>
      </c>
      <c r="C40" s="187">
        <f>VLOOKUP(A40,'База спортсменов'!A:H,4,FALSE)</f>
        <v>38154</v>
      </c>
      <c r="D40" s="188" t="str">
        <f>VLOOKUP(A40,'База спортсменов'!A:H,5,FALSE)</f>
        <v>МС</v>
      </c>
      <c r="E40" s="189" t="str">
        <f>IF(VLOOKUP(A40,'База спортсменов'!A:H,8,FALSE)&gt;0,VLOOKUP(A40,'База спортсменов'!A:H,8,FALSE),"")</f>
        <v/>
      </c>
      <c r="F40" s="190" t="str">
        <f>VLOOKUP(A40,'База спортсменов'!A:H,7,FALSE)</f>
        <v>ГБУ ДО СШОР им. Коренкова</v>
      </c>
      <c r="G40" s="191"/>
      <c r="H40" s="110" t="str">
        <f>VLOOKUP(A40,'База спортсменов'!A:H,6,FALSE)</f>
        <v>г. Санкт-Петербург</v>
      </c>
    </row>
    <row r="41" spans="1:8" s="213" customFormat="1" ht="21.6" customHeight="1" x14ac:dyDescent="0.2">
      <c r="A41" s="221"/>
      <c r="B41" s="212" t="s">
        <v>204</v>
      </c>
      <c r="C41" s="161"/>
      <c r="D41" s="162"/>
      <c r="E41" s="159"/>
      <c r="F41" s="109"/>
      <c r="G41" s="191"/>
    </row>
    <row r="42" spans="1:8" s="213" customFormat="1" ht="21.6" customHeight="1" x14ac:dyDescent="0.2">
      <c r="A42" s="221"/>
      <c r="B42" s="212"/>
      <c r="C42" s="161"/>
      <c r="D42" s="162"/>
      <c r="E42" s="159"/>
      <c r="F42" s="109"/>
      <c r="G42" s="191"/>
    </row>
    <row r="43" spans="1:8" s="213" customFormat="1" ht="21.6" customHeight="1" x14ac:dyDescent="0.2">
      <c r="A43" s="224"/>
      <c r="B43" s="105" t="s">
        <v>179</v>
      </c>
      <c r="C43" s="161"/>
      <c r="D43" s="162"/>
      <c r="E43" s="159"/>
      <c r="F43" s="109"/>
      <c r="G43" s="191"/>
    </row>
    <row r="44" spans="1:8" s="110" customFormat="1" ht="21.6" customHeight="1" x14ac:dyDescent="0.2">
      <c r="A44" s="220">
        <v>41</v>
      </c>
      <c r="B44" s="186" t="str">
        <f>VLOOKUP(A44,'База спортсменов'!A:H,3,FALSE)</f>
        <v>САВЕКО Полина Петровна</v>
      </c>
      <c r="C44" s="187">
        <f>VLOOKUP(A44,'База спортсменов'!A:H,4,FALSE)</f>
        <v>38544</v>
      </c>
      <c r="D44" s="188" t="str">
        <f>VLOOKUP(A44,'База спортсменов'!A:H,5,FALSE)</f>
        <v>КМС</v>
      </c>
      <c r="E44" s="189" t="str">
        <f>IF(VLOOKUP(A44,'База спортсменов'!A:H,8,FALSE)&gt;0,VLOOKUP(A44,'База спортсменов'!A:H,8,FALSE),"")</f>
        <v/>
      </c>
      <c r="F44" s="190" t="str">
        <f>VLOOKUP(A44,'База спортсменов'!A:H,7,FALSE)</f>
        <v>ГБПОУ РО "РОУОР"</v>
      </c>
      <c r="G44" s="191"/>
      <c r="H44" s="110" t="str">
        <f>VLOOKUP(A44,'База спортсменов'!A:H,6,FALSE)</f>
        <v>Ростовская область</v>
      </c>
    </row>
    <row r="45" spans="1:8" s="213" customFormat="1" ht="21.6" customHeight="1" x14ac:dyDescent="0.2">
      <c r="A45" s="224"/>
      <c r="B45" s="240" t="s">
        <v>202</v>
      </c>
      <c r="C45" s="240"/>
      <c r="D45" s="240"/>
      <c r="E45" s="159"/>
      <c r="F45" s="109"/>
      <c r="G45" s="191"/>
    </row>
    <row r="46" spans="1:8" s="110" customFormat="1" ht="21.6" customHeight="1" x14ac:dyDescent="0.2">
      <c r="A46" s="222"/>
      <c r="B46" s="186"/>
      <c r="C46" s="187"/>
      <c r="D46" s="188"/>
      <c r="E46" s="189"/>
      <c r="F46" s="190"/>
      <c r="G46" s="191"/>
    </row>
    <row r="47" spans="1:8" s="110" customFormat="1" ht="21.6" customHeight="1" x14ac:dyDescent="0.2">
      <c r="A47" s="222"/>
      <c r="B47" s="105" t="s">
        <v>172</v>
      </c>
      <c r="C47" s="187"/>
      <c r="D47" s="188"/>
      <c r="E47" s="189"/>
      <c r="F47" s="190"/>
      <c r="G47" s="191"/>
    </row>
    <row r="48" spans="1:8" s="110" customFormat="1" ht="21.6" customHeight="1" x14ac:dyDescent="0.2">
      <c r="A48" s="220">
        <v>45</v>
      </c>
      <c r="B48" s="186" t="str">
        <f>VLOOKUP(A48,'База спортсменов'!A:H,3,FALSE)</f>
        <v>ПРОЦЕНКО Ольга Николаевна</v>
      </c>
      <c r="C48" s="187">
        <f>VLOOKUP(A48,'База спортсменов'!A:H,4,FALSE)</f>
        <v>38985</v>
      </c>
      <c r="D48" s="188" t="str">
        <f>VLOOKUP(A48,'База спортсменов'!A:H,5,FALSE)</f>
        <v>КМС</v>
      </c>
      <c r="E48" s="189" t="str">
        <f>IF(VLOOKUP(A48,'База спортсменов'!A:H,8,FALSE)&gt;0,VLOOKUP(A48,'База спортсменов'!A:H,8,FALSE),"")</f>
        <v/>
      </c>
      <c r="F48" s="190" t="str">
        <f>VLOOKUP(A48,'База спортсменов'!A:H,7,FALSE)</f>
        <v>МАУ ДО "СШОР Волна" МО БР</v>
      </c>
      <c r="G48" s="191"/>
      <c r="H48" s="110" t="str">
        <f>VLOOKUP(A48,'База спортсменов'!A:H,6,FALSE)</f>
        <v>Краснодарский край</v>
      </c>
    </row>
    <row r="49" spans="1:11" s="110" customFormat="1" ht="21.6" customHeight="1" x14ac:dyDescent="0.2">
      <c r="A49" s="220">
        <v>46</v>
      </c>
      <c r="B49" s="186" t="str">
        <f>VLOOKUP(A49,'База спортсменов'!A:H,3,FALSE)</f>
        <v>БАЛУХИНА Ариадна Андреевна</v>
      </c>
      <c r="C49" s="187">
        <f>VLOOKUP(A49,'База спортсменов'!A:H,4,FALSE)</f>
        <v>38762</v>
      </c>
      <c r="D49" s="188" t="str">
        <f>VLOOKUP(A49,'База спортсменов'!A:H,5,FALSE)</f>
        <v>КМС</v>
      </c>
      <c r="E49" s="189" t="str">
        <f>IF(VLOOKUP(A49,'База спортсменов'!A:H,8,FALSE)&gt;0,VLOOKUP(A49,'База спортсменов'!A:H,8,FALSE),"")</f>
        <v/>
      </c>
      <c r="F49" s="190" t="str">
        <f>VLOOKUP(A49,'База спортсменов'!A:H,7,FALSE)</f>
        <v>ГБУ ДО КК "СШОР по велосипедному спорту"</v>
      </c>
      <c r="G49" s="191"/>
      <c r="H49" s="110" t="str">
        <f>VLOOKUP(A49,'База спортсменов'!A:H,6,FALSE)</f>
        <v>Краснодарский край</v>
      </c>
    </row>
    <row r="50" spans="1:11" s="213" customFormat="1" ht="21.6" customHeight="1" x14ac:dyDescent="0.2">
      <c r="A50" s="224"/>
      <c r="B50" s="240" t="s">
        <v>197</v>
      </c>
      <c r="C50" s="240"/>
      <c r="D50" s="162"/>
      <c r="E50" s="159"/>
      <c r="F50" s="109"/>
      <c r="G50" s="191"/>
    </row>
    <row r="51" spans="1:11" s="110" customFormat="1" ht="21.6" customHeight="1" x14ac:dyDescent="0.2">
      <c r="A51" s="220"/>
      <c r="B51" s="186"/>
      <c r="C51" s="187"/>
      <c r="D51" s="188"/>
      <c r="E51" s="189"/>
      <c r="F51" s="190"/>
      <c r="G51" s="191"/>
    </row>
    <row r="52" spans="1:11" s="110" customFormat="1" ht="21.6" customHeight="1" x14ac:dyDescent="0.2">
      <c r="A52" s="220"/>
      <c r="B52" s="214" t="s">
        <v>112</v>
      </c>
      <c r="C52" s="187"/>
      <c r="D52" s="188"/>
      <c r="E52" s="189"/>
      <c r="F52" s="190"/>
      <c r="G52" s="191"/>
    </row>
    <row r="53" spans="1:11" s="110" customFormat="1" ht="21.6" customHeight="1" x14ac:dyDescent="0.2">
      <c r="A53" s="222">
        <v>59</v>
      </c>
      <c r="B53" s="186" t="str">
        <f>VLOOKUP(A53,'База спортсменов'!A:H,3,FALSE)</f>
        <v>САБЛИНА Валерия Степановна</v>
      </c>
      <c r="C53" s="187">
        <f>VLOOKUP(A53,'База спортсменов'!A:H,4,FALSE)</f>
        <v>37537</v>
      </c>
      <c r="D53" s="188" t="str">
        <f>VLOOKUP(A53,'База спортсменов'!A:H,5,FALSE)</f>
        <v>МС</v>
      </c>
      <c r="E53" s="189" t="str">
        <f>IF(VLOOKUP(A53,'База спортсменов'!A:H,8,FALSE)&gt;0,VLOOKUP(A53,'База спортсменов'!A:H,8,FALSE),"")</f>
        <v/>
      </c>
      <c r="F53" s="190" t="str">
        <f>VLOOKUP(A53,'База спортсменов'!A:H,7,FALSE)</f>
        <v>МБУ ШР СШ "Юность" Шелехов, Иркутская область</v>
      </c>
      <c r="G53" s="191"/>
      <c r="H53" s="110" t="str">
        <f>VLOOKUP(A53,'База спортсменов'!A:H,6,FALSE)</f>
        <v>Иркутская область</v>
      </c>
    </row>
    <row r="54" spans="1:11" s="213" customFormat="1" ht="21.6" customHeight="1" x14ac:dyDescent="0.2">
      <c r="A54" s="224"/>
      <c r="B54" s="240" t="s">
        <v>196</v>
      </c>
      <c r="C54" s="240"/>
      <c r="D54" s="240"/>
      <c r="E54" s="159"/>
      <c r="F54" s="109"/>
      <c r="G54" s="191"/>
    </row>
    <row r="55" spans="1:11" s="110" customFormat="1" ht="33.75" customHeight="1" x14ac:dyDescent="0.2">
      <c r="A55" s="222">
        <v>56</v>
      </c>
      <c r="B55" s="186" t="str">
        <f>VLOOKUP(A55,'База спортсменов'!A:H,3,FALSE)</f>
        <v>КОВЯЗИНА Валерия Валерьевна</v>
      </c>
      <c r="C55" s="187">
        <f>VLOOKUP(A55,'База спортсменов'!A:H,4,FALSE)</f>
        <v>38473</v>
      </c>
      <c r="D55" s="188" t="str">
        <f>VLOOKUP(A55,'База спортсменов'!A:H,5,FALSE)</f>
        <v>МС</v>
      </c>
      <c r="E55" s="189" t="str">
        <f>IF(VLOOKUP(A55,'База спортсменов'!A:H,8,FALSE)&gt;0,VLOOKUP(A55,'База спортсменов'!A:H,8,FALSE),"")</f>
        <v/>
      </c>
      <c r="F55" s="190" t="str">
        <f>VLOOKUP(A55,'База спортсменов'!A:H,7,FALSE)</f>
        <v>ОГКУ ДО СШОР "ОЛИМПИЕЦ" КЛУБ "БАЙКАЛ-ДВ", г. УСОЛЬЕ-СИБИРСКОЕ</v>
      </c>
      <c r="G55" s="191"/>
      <c r="H55" s="110" t="str">
        <f>VLOOKUP(A55,'База спортсменов'!A:H,6,FALSE)</f>
        <v>Иркутская область</v>
      </c>
    </row>
    <row r="56" spans="1:11" s="213" customFormat="1" ht="21.6" customHeight="1" x14ac:dyDescent="0.2">
      <c r="A56" s="224"/>
      <c r="B56" s="240" t="s">
        <v>195</v>
      </c>
      <c r="C56" s="240"/>
      <c r="D56" s="240"/>
      <c r="E56" s="240"/>
      <c r="F56" s="240"/>
      <c r="G56" s="191"/>
    </row>
    <row r="57" spans="1:11" s="110" customFormat="1" ht="21.6" customHeight="1" x14ac:dyDescent="0.2">
      <c r="A57" s="222"/>
      <c r="B57" s="186"/>
      <c r="C57" s="187"/>
      <c r="D57" s="188"/>
      <c r="E57" s="189"/>
      <c r="F57" s="190"/>
      <c r="G57" s="191"/>
    </row>
    <row r="58" spans="1:11" s="217" customFormat="1" ht="21.6" customHeight="1" x14ac:dyDescent="0.2">
      <c r="A58" s="224"/>
      <c r="B58" s="216" t="s">
        <v>206</v>
      </c>
      <c r="C58" s="161"/>
      <c r="D58" s="162"/>
      <c r="E58" s="159"/>
      <c r="F58" s="109"/>
      <c r="G58" s="191"/>
      <c r="H58" s="213"/>
      <c r="I58" s="213"/>
      <c r="J58" s="213"/>
      <c r="K58" s="213"/>
    </row>
    <row r="59" spans="1:11" s="110" customFormat="1" ht="21.6" customHeight="1" x14ac:dyDescent="0.2">
      <c r="A59" s="220">
        <v>62</v>
      </c>
      <c r="B59" s="186" t="str">
        <f>VLOOKUP(A59,'База спортсменов'!A:H,3,FALSE)</f>
        <v>СИМАКОВА Алёна Евгеньевна</v>
      </c>
      <c r="C59" s="187">
        <f>VLOOKUP(A59,'База спортсменов'!A:H,4,FALSE)</f>
        <v>38296</v>
      </c>
      <c r="D59" s="188" t="str">
        <f>VLOOKUP(A59,'База спортсменов'!A:H,5,FALSE)</f>
        <v>МС</v>
      </c>
      <c r="E59" s="189" t="str">
        <f>IF(VLOOKUP(A59,'База спортсменов'!A:H,8,FALSE)&gt;0,VLOOKUP(A59,'База спортсменов'!A:H,8,FALSE),"")</f>
        <v/>
      </c>
      <c r="F59" s="190" t="str">
        <f>VLOOKUP(A59,'База спортсменов'!A:H,7,FALSE)</f>
        <v>КГАУ ДО ХКСШОР</v>
      </c>
      <c r="G59" s="191"/>
      <c r="H59" s="110" t="str">
        <f>VLOOKUP(A59,'База спортсменов'!A:H,6,FALSE)</f>
        <v>Хабаровский край- Забайкальский край</v>
      </c>
    </row>
    <row r="60" spans="1:11" s="213" customFormat="1" ht="21.6" customHeight="1" x14ac:dyDescent="0.2">
      <c r="A60" s="224"/>
      <c r="B60" s="240" t="s">
        <v>207</v>
      </c>
      <c r="C60" s="240"/>
      <c r="D60" s="162"/>
      <c r="E60" s="159"/>
      <c r="F60" s="109"/>
      <c r="G60" s="191"/>
    </row>
    <row r="61" spans="1:11" s="213" customFormat="1" ht="21.6" customHeight="1" x14ac:dyDescent="0.2">
      <c r="A61" s="224"/>
      <c r="B61" s="216"/>
      <c r="C61" s="216"/>
      <c r="D61" s="162"/>
      <c r="E61" s="159"/>
      <c r="F61" s="109"/>
      <c r="G61" s="191"/>
    </row>
    <row r="62" spans="1:11" s="213" customFormat="1" ht="21.6" customHeight="1" x14ac:dyDescent="0.2">
      <c r="A62" s="225"/>
      <c r="B62" s="216" t="s">
        <v>127</v>
      </c>
      <c r="C62" s="161"/>
      <c r="D62" s="162"/>
      <c r="E62" s="159"/>
      <c r="F62" s="109"/>
      <c r="G62" s="191"/>
    </row>
    <row r="63" spans="1:11" s="110" customFormat="1" ht="21.6" customHeight="1" x14ac:dyDescent="0.2">
      <c r="A63" s="220">
        <v>70</v>
      </c>
      <c r="B63" s="186" t="str">
        <f>VLOOKUP(A63,'База спортсменов'!A:H,3,FALSE)</f>
        <v>КИЧИГИНА Дарья Владимировна</v>
      </c>
      <c r="C63" s="187" t="str">
        <f>VLOOKUP(A63,'База спортсменов'!A:H,4,FALSE)</f>
        <v>28.102004</v>
      </c>
      <c r="D63" s="188" t="str">
        <f>VLOOKUP(A63,'База спортсменов'!A:H,5,FALSE)</f>
        <v>КМС</v>
      </c>
      <c r="E63" s="189" t="str">
        <f>IF(VLOOKUP(A63,'База спортсменов'!A:H,8,FALSE)&gt;0,VLOOKUP(A63,'База спортсменов'!A:H,8,FALSE),"")</f>
        <v/>
      </c>
      <c r="F63" s="190" t="str">
        <f>VLOOKUP(A63,'База спортсменов'!A:H,7,FALSE)</f>
        <v>МБУ ДО "СШОР №1" г. Бугульма, "Татнефтьвело"</v>
      </c>
      <c r="G63" s="191"/>
      <c r="H63" s="110" t="str">
        <f>VLOOKUP(A63,'База спортсменов'!A:H,6,FALSE)</f>
        <v>Республика Татарстан</v>
      </c>
    </row>
    <row r="64" spans="1:11" s="110" customFormat="1" ht="21.6" customHeight="1" x14ac:dyDescent="0.2">
      <c r="A64" s="220">
        <v>71</v>
      </c>
      <c r="B64" s="186" t="str">
        <f>VLOOKUP(A64,'База спортсменов'!A:H,3,FALSE)</f>
        <v>НИКОНОВА Алена Константиновна</v>
      </c>
      <c r="C64" s="187">
        <f>VLOOKUP(A64,'База спортсменов'!A:H,4,FALSE)</f>
        <v>38812</v>
      </c>
      <c r="D64" s="188" t="str">
        <f>VLOOKUP(A64,'База спортсменов'!A:H,5,FALSE)</f>
        <v>1 СР</v>
      </c>
      <c r="E64" s="189" t="str">
        <f>IF(VLOOKUP(A64,'База спортсменов'!A:H,8,FALSE)&gt;0,VLOOKUP(A64,'База спортсменов'!A:H,8,FALSE),"")</f>
        <v/>
      </c>
      <c r="F64" s="190" t="str">
        <f>VLOOKUP(A64,'База спортсменов'!A:H,7,FALSE)</f>
        <v>МБУ ДО "СШОР №1" г. Бугульма, "Татнефтьвело"</v>
      </c>
      <c r="G64" s="191"/>
      <c r="H64" s="110" t="str">
        <f>VLOOKUP(A64,'База спортсменов'!A:H,6,FALSE)</f>
        <v>Республика Татарстан</v>
      </c>
    </row>
    <row r="65" spans="1:8" s="213" customFormat="1" ht="21.6" customHeight="1" x14ac:dyDescent="0.2">
      <c r="A65" s="224"/>
      <c r="B65" s="240" t="s">
        <v>201</v>
      </c>
      <c r="C65" s="240"/>
      <c r="D65" s="162"/>
      <c r="E65" s="159"/>
      <c r="F65" s="109"/>
      <c r="G65" s="191"/>
    </row>
    <row r="66" spans="1:8" s="110" customFormat="1" ht="21.6" customHeight="1" x14ac:dyDescent="0.2">
      <c r="A66" s="220"/>
      <c r="B66" s="186"/>
      <c r="C66" s="187"/>
      <c r="D66" s="188"/>
      <c r="E66" s="189"/>
      <c r="F66" s="190"/>
      <c r="G66" s="191"/>
    </row>
    <row r="67" spans="1:8" s="110" customFormat="1" ht="21.6" customHeight="1" x14ac:dyDescent="0.2">
      <c r="A67" s="220"/>
      <c r="B67" s="215" t="s">
        <v>198</v>
      </c>
      <c r="C67" s="187"/>
      <c r="D67" s="188"/>
      <c r="E67" s="189"/>
      <c r="F67" s="190"/>
      <c r="G67" s="191"/>
    </row>
    <row r="68" spans="1:8" s="110" customFormat="1" ht="21.6" customHeight="1" x14ac:dyDescent="0.2">
      <c r="A68" s="220">
        <v>73</v>
      </c>
      <c r="B68" s="186" t="str">
        <f>VLOOKUP(A68,'База спортсменов'!A:H,3,FALSE)</f>
        <v>РЫБИНА Светлана Владимировна</v>
      </c>
      <c r="C68" s="187">
        <f>VLOOKUP(A68,'База спортсменов'!A:H,4,FALSE)</f>
        <v>38946</v>
      </c>
      <c r="D68" s="188" t="str">
        <f>VLOOKUP(A68,'База спортсменов'!A:H,5,FALSE)</f>
        <v>КМС</v>
      </c>
      <c r="E68" s="189" t="str">
        <f>IF(VLOOKUP(A68,'База спортсменов'!A:H,8,FALSE)&gt;0,VLOOKUP(A68,'База спортсменов'!A:H,8,FALSE),"")</f>
        <v/>
      </c>
      <c r="F68" s="190" t="str">
        <f>VLOOKUP(A68,'База спортсменов'!A:H,7,FALSE)</f>
        <v>МГФСО Москва</v>
      </c>
      <c r="G68" s="191"/>
      <c r="H68" s="110" t="str">
        <f>VLOOKUP(A68,'База спортсменов'!A:H,6,FALSE)</f>
        <v>г. Москва</v>
      </c>
    </row>
    <row r="69" spans="1:8" s="110" customFormat="1" ht="21.6" customHeight="1" x14ac:dyDescent="0.2">
      <c r="A69" s="220">
        <v>74</v>
      </c>
      <c r="B69" s="186" t="str">
        <f>VLOOKUP(A69,'База спортсменов'!A:H,3,FALSE)</f>
        <v>ТОЛСТИКОВА Екатерина Александровна</v>
      </c>
      <c r="C69" s="187">
        <f>VLOOKUP(A69,'База спортсменов'!A:H,4,FALSE)</f>
        <v>38778</v>
      </c>
      <c r="D69" s="188" t="str">
        <f>VLOOKUP(A69,'База спортсменов'!A:H,5,FALSE)</f>
        <v>МС</v>
      </c>
      <c r="E69" s="189" t="str">
        <f>IF(VLOOKUP(A69,'База спортсменов'!A:H,8,FALSE)&gt;0,VLOOKUP(A69,'База спортсменов'!A:H,8,FALSE),"")</f>
        <v/>
      </c>
      <c r="F69" s="190" t="str">
        <f>VLOOKUP(A69,'База спортсменов'!A:H,7,FALSE)</f>
        <v>МГФСО Москва</v>
      </c>
      <c r="G69" s="191"/>
      <c r="H69" s="110" t="str">
        <f>VLOOKUP(A69,'База спортсменов'!A:H,6,FALSE)</f>
        <v>г. Москва</v>
      </c>
    </row>
    <row r="70" spans="1:8" s="110" customFormat="1" ht="21.6" customHeight="1" x14ac:dyDescent="0.2">
      <c r="A70" s="222">
        <v>78</v>
      </c>
      <c r="B70" s="186" t="str">
        <f>VLOOKUP(A70,'База спортсменов'!A:H,3,FALSE)</f>
        <v>МАЛЬКОВА Татьяна Васильевна</v>
      </c>
      <c r="C70" s="187">
        <f>VLOOKUP(A70,'База спортсменов'!A:H,4,FALSE)</f>
        <v>38712</v>
      </c>
      <c r="D70" s="188" t="str">
        <f>VLOOKUP(A70,'База спортсменов'!A:H,5,FALSE)</f>
        <v>МС</v>
      </c>
      <c r="E70" s="189" t="str">
        <f>IF(VLOOKUP(A70,'База спортсменов'!A:H,8,FALSE)&gt;0,VLOOKUP(A70,'База спортсменов'!A:H,8,FALSE),"")</f>
        <v/>
      </c>
      <c r="F70" s="190" t="str">
        <f>VLOOKUP(A70,'База спортсменов'!A:H,7,FALSE)</f>
        <v>МГФСО Москва</v>
      </c>
      <c r="G70" s="191"/>
      <c r="H70" s="110" t="str">
        <f>VLOOKUP(A70,'База спортсменов'!A:H,6,FALSE)</f>
        <v>г. Москва</v>
      </c>
    </row>
    <row r="71" spans="1:8" s="213" customFormat="1" ht="21.6" customHeight="1" x14ac:dyDescent="0.2">
      <c r="A71" s="224"/>
      <c r="B71" s="212" t="s">
        <v>200</v>
      </c>
      <c r="C71" s="161"/>
      <c r="D71" s="162"/>
      <c r="E71" s="159"/>
      <c r="F71" s="109"/>
      <c r="G71" s="191"/>
    </row>
    <row r="72" spans="1:8" s="110" customFormat="1" ht="21.6" customHeight="1" x14ac:dyDescent="0.2">
      <c r="A72" s="220"/>
      <c r="B72" s="186"/>
      <c r="C72" s="187"/>
      <c r="D72" s="188"/>
      <c r="E72" s="189"/>
      <c r="F72" s="190"/>
      <c r="G72" s="191"/>
    </row>
    <row r="73" spans="1:8" s="213" customFormat="1" ht="21.6" customHeight="1" x14ac:dyDescent="0.2">
      <c r="A73" s="224"/>
      <c r="B73" s="105" t="s">
        <v>183</v>
      </c>
      <c r="C73" s="161"/>
      <c r="D73" s="162"/>
      <c r="E73" s="159"/>
      <c r="F73" s="109"/>
      <c r="G73" s="191"/>
    </row>
    <row r="74" spans="1:8" s="110" customFormat="1" ht="21.6" customHeight="1" x14ac:dyDescent="0.2">
      <c r="A74" s="220">
        <v>82</v>
      </c>
      <c r="B74" s="186" t="str">
        <f>VLOOKUP(A74,'База спортсменов'!A:H,3,FALSE)</f>
        <v>АЛЕКСЕЕВА Ангелина Алексеевна</v>
      </c>
      <c r="C74" s="187">
        <f>VLOOKUP(A74,'База спортсменов'!A:H,4,FALSE)</f>
        <v>38805</v>
      </c>
      <c r="D74" s="188" t="str">
        <f>VLOOKUP(A74,'База спортсменов'!A:H,5,FALSE)</f>
        <v>КМС</v>
      </c>
      <c r="E74" s="189" t="str">
        <f>IF(VLOOKUP(A74,'База спортсменов'!A:H,8,FALSE)&gt;0,VLOOKUP(A74,'База спортсменов'!A:H,8,FALSE),"")</f>
        <v/>
      </c>
      <c r="F74" s="190" t="str">
        <f>VLOOKUP(A74,'База спортсменов'!A:H,7,FALSE)</f>
        <v>ГАУ ДО СО СШОР по велоспорту "Велогор"</v>
      </c>
      <c r="G74" s="191"/>
      <c r="H74" s="110" t="str">
        <f>VLOOKUP(A74,'База спортсменов'!A:H,6,FALSE)</f>
        <v>Свердловская область</v>
      </c>
    </row>
    <row r="75" spans="1:8" s="213" customFormat="1" ht="21.6" customHeight="1" x14ac:dyDescent="0.2">
      <c r="A75" s="225"/>
      <c r="B75" s="212" t="s">
        <v>205</v>
      </c>
      <c r="C75" s="161"/>
      <c r="D75" s="162"/>
      <c r="E75" s="159"/>
      <c r="F75" s="109"/>
      <c r="G75" s="191"/>
    </row>
    <row r="76" spans="1:8" s="110" customFormat="1" ht="21.6" customHeight="1" x14ac:dyDescent="0.2">
      <c r="A76" s="220"/>
      <c r="B76" s="186"/>
      <c r="C76" s="187"/>
      <c r="D76" s="188"/>
      <c r="E76" s="189"/>
      <c r="F76" s="190"/>
      <c r="G76" s="191"/>
    </row>
    <row r="77" spans="1:8" s="110" customFormat="1" ht="21.6" customHeight="1" thickBot="1" x14ac:dyDescent="0.25">
      <c r="A77" s="226"/>
      <c r="B77" s="111"/>
      <c r="C77" s="106"/>
      <c r="D77" s="107"/>
      <c r="E77" s="108"/>
      <c r="F77" s="109"/>
      <c r="G77" s="183"/>
    </row>
    <row r="78" spans="1:8" ht="9" customHeight="1" thickTop="1" x14ac:dyDescent="0.2">
      <c r="A78" s="112"/>
      <c r="B78" s="113"/>
      <c r="C78" s="114"/>
      <c r="D78" s="115"/>
      <c r="E78" s="115"/>
      <c r="F78" s="116"/>
      <c r="G78" s="116"/>
    </row>
    <row r="79" spans="1:8" ht="15.75" x14ac:dyDescent="0.2">
      <c r="A79" s="245" t="s">
        <v>3</v>
      </c>
      <c r="B79" s="246"/>
      <c r="C79" s="246" t="s">
        <v>11</v>
      </c>
      <c r="D79" s="246"/>
      <c r="E79" s="246"/>
      <c r="F79" s="246"/>
      <c r="G79" s="73"/>
    </row>
    <row r="80" spans="1:8" x14ac:dyDescent="0.2">
      <c r="A80" s="241"/>
      <c r="B80" s="231"/>
      <c r="C80" s="231"/>
      <c r="D80" s="247"/>
      <c r="E80" s="247"/>
      <c r="F80" s="247"/>
      <c r="G80" s="117"/>
    </row>
    <row r="81" spans="1:7" x14ac:dyDescent="0.2">
      <c r="A81" s="118"/>
      <c r="B81" s="119"/>
      <c r="C81" s="120"/>
      <c r="D81" s="119"/>
      <c r="E81" s="119"/>
      <c r="F81" s="119"/>
      <c r="G81" s="117"/>
    </row>
    <row r="82" spans="1:7" x14ac:dyDescent="0.2">
      <c r="A82" s="118"/>
      <c r="B82" s="119"/>
      <c r="C82" s="120"/>
      <c r="D82" s="119"/>
      <c r="E82" s="119"/>
      <c r="F82" s="119"/>
      <c r="G82" s="117"/>
    </row>
    <row r="83" spans="1:7" x14ac:dyDescent="0.2">
      <c r="A83" s="118"/>
      <c r="B83" s="119"/>
      <c r="C83" s="120"/>
      <c r="D83" s="119"/>
      <c r="E83" s="119"/>
      <c r="F83" s="119"/>
      <c r="G83" s="117"/>
    </row>
    <row r="84" spans="1:7" x14ac:dyDescent="0.2">
      <c r="A84" s="118"/>
      <c r="B84" s="119"/>
      <c r="C84" s="120"/>
      <c r="D84" s="119"/>
      <c r="E84" s="119"/>
      <c r="F84" s="119"/>
      <c r="G84" s="117"/>
    </row>
    <row r="85" spans="1:7" x14ac:dyDescent="0.2">
      <c r="A85" s="241"/>
      <c r="B85" s="231"/>
      <c r="C85" s="231"/>
      <c r="D85" s="231"/>
      <c r="E85" s="231"/>
      <c r="F85" s="231"/>
      <c r="G85" s="117"/>
    </row>
    <row r="86" spans="1:7" x14ac:dyDescent="0.2">
      <c r="A86" s="241"/>
      <c r="B86" s="231"/>
      <c r="C86" s="231"/>
      <c r="D86" s="242"/>
      <c r="E86" s="242"/>
      <c r="F86" s="242"/>
      <c r="G86" s="117"/>
    </row>
    <row r="87" spans="1:7" ht="16.5" thickBot="1" x14ac:dyDescent="0.25">
      <c r="A87" s="243" t="str">
        <f>IF(E16&lt;&gt;0,E16,"")</f>
        <v/>
      </c>
      <c r="B87" s="244"/>
      <c r="C87" s="244" t="str">
        <f>IF(E17&lt;&gt;0,E17,"")</f>
        <v xml:space="preserve">ЕЛИФЕРОВ А. В.  (ВК, г. Воронежская область) </v>
      </c>
      <c r="D87" s="244"/>
      <c r="E87" s="244"/>
      <c r="F87" s="244"/>
      <c r="G87" s="121"/>
    </row>
    <row r="88" spans="1:7" ht="13.5" thickTop="1" x14ac:dyDescent="0.2"/>
    <row r="91" spans="1:7" x14ac:dyDescent="0.2">
      <c r="A91" s="75" t="s">
        <v>49</v>
      </c>
    </row>
    <row r="93" spans="1:7" x14ac:dyDescent="0.2">
      <c r="A93" s="75" t="s">
        <v>50</v>
      </c>
    </row>
    <row r="94" spans="1:7" x14ac:dyDescent="0.2">
      <c r="A94" s="75" t="s">
        <v>51</v>
      </c>
    </row>
    <row r="95" spans="1:7" x14ac:dyDescent="0.2">
      <c r="A95" s="75" t="s">
        <v>52</v>
      </c>
    </row>
    <row r="96" spans="1:7" x14ac:dyDescent="0.2">
      <c r="A96" s="75" t="s">
        <v>53</v>
      </c>
    </row>
    <row r="97" spans="1:1" x14ac:dyDescent="0.2">
      <c r="A97" s="75" t="s">
        <v>54</v>
      </c>
    </row>
    <row r="98" spans="1:1" x14ac:dyDescent="0.2">
      <c r="A98" s="75" t="s">
        <v>55</v>
      </c>
    </row>
    <row r="99" spans="1:1" x14ac:dyDescent="0.2">
      <c r="A99" s="75" t="s">
        <v>56</v>
      </c>
    </row>
    <row r="101" spans="1:1" x14ac:dyDescent="0.2">
      <c r="A101" s="75" t="s">
        <v>71</v>
      </c>
    </row>
  </sheetData>
  <sortState xmlns:xlrd2="http://schemas.microsoft.com/office/spreadsheetml/2017/richdata2" ref="A28:I40">
    <sortCondition ref="A28:A40"/>
  </sortState>
  <mergeCells count="28">
    <mergeCell ref="B45:D45"/>
    <mergeCell ref="A86:C86"/>
    <mergeCell ref="D86:F86"/>
    <mergeCell ref="A87:B87"/>
    <mergeCell ref="C87:F87"/>
    <mergeCell ref="A79:B79"/>
    <mergeCell ref="C79:F79"/>
    <mergeCell ref="A80:C80"/>
    <mergeCell ref="D80:F80"/>
    <mergeCell ref="A85:C85"/>
    <mergeCell ref="D85:F85"/>
    <mergeCell ref="B60:C60"/>
    <mergeCell ref="B56:F56"/>
    <mergeCell ref="B54:D54"/>
    <mergeCell ref="B50:C50"/>
    <mergeCell ref="B65:C65"/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</mergeCells>
  <conditionalFormatting sqref="A25">
    <cfRule type="duplicateValues" dxfId="19" priority="19"/>
  </conditionalFormatting>
  <conditionalFormatting sqref="A25">
    <cfRule type="duplicateValues" dxfId="18" priority="20"/>
  </conditionalFormatting>
  <conditionalFormatting sqref="A25">
    <cfRule type="duplicateValues" dxfId="17" priority="18"/>
  </conditionalFormatting>
  <conditionalFormatting sqref="A56">
    <cfRule type="duplicateValues" dxfId="16" priority="17"/>
  </conditionalFormatting>
  <conditionalFormatting sqref="A54">
    <cfRule type="duplicateValues" dxfId="15" priority="16"/>
  </conditionalFormatting>
  <conditionalFormatting sqref="A50">
    <cfRule type="duplicateValues" dxfId="14" priority="15"/>
  </conditionalFormatting>
  <conditionalFormatting sqref="A71">
    <cfRule type="duplicateValues" dxfId="13" priority="14"/>
  </conditionalFormatting>
  <conditionalFormatting sqref="A62">
    <cfRule type="duplicateValues" dxfId="12" priority="13"/>
  </conditionalFormatting>
  <conditionalFormatting sqref="A65">
    <cfRule type="duplicateValues" dxfId="11" priority="12"/>
  </conditionalFormatting>
  <conditionalFormatting sqref="A43">
    <cfRule type="duplicateValues" dxfId="10" priority="11"/>
  </conditionalFormatting>
  <conditionalFormatting sqref="A45">
    <cfRule type="duplicateValues" dxfId="9" priority="10"/>
  </conditionalFormatting>
  <conditionalFormatting sqref="A38">
    <cfRule type="duplicateValues" dxfId="8" priority="8"/>
  </conditionalFormatting>
  <conditionalFormatting sqref="A38">
    <cfRule type="duplicateValues" dxfId="7" priority="9"/>
  </conditionalFormatting>
  <conditionalFormatting sqref="A38">
    <cfRule type="duplicateValues" dxfId="6" priority="7"/>
  </conditionalFormatting>
  <conditionalFormatting sqref="A41:A42">
    <cfRule type="duplicateValues" dxfId="5" priority="5"/>
  </conditionalFormatting>
  <conditionalFormatting sqref="A73">
    <cfRule type="duplicateValues" dxfId="4" priority="3"/>
  </conditionalFormatting>
  <conditionalFormatting sqref="A75">
    <cfRule type="duplicateValues" dxfId="3" priority="2"/>
  </conditionalFormatting>
  <conditionalFormatting sqref="A60:A61">
    <cfRule type="duplicateValues" dxfId="2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2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84"/>
  <sheetViews>
    <sheetView tabSelected="1" view="pageBreakPreview" topLeftCell="A37" zoomScale="80" zoomScaleNormal="90" zoomScaleSheetLayoutView="80" workbookViewId="0">
      <selection activeCell="AE37" sqref="AE1:CA1048576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43" style="1" customWidth="1"/>
    <col min="5" max="5" width="12.28515625" style="141" customWidth="1"/>
    <col min="6" max="6" width="8.85546875" style="1" customWidth="1"/>
    <col min="7" max="7" width="22.140625" style="1" customWidth="1"/>
    <col min="8" max="24" width="3.7109375" style="1" customWidth="1"/>
    <col min="25" max="25" width="19.28515625" style="1" customWidth="1"/>
    <col min="26" max="26" width="10.28515625" style="1" customWidth="1"/>
    <col min="27" max="27" width="11.42578125" style="1" customWidth="1"/>
    <col min="28" max="28" width="10.42578125" style="1" customWidth="1"/>
    <col min="29" max="29" width="13.140625" style="1" customWidth="1"/>
    <col min="30" max="30" width="20.7109375" style="1" customWidth="1"/>
    <col min="31" max="16384" width="9.140625" style="1"/>
  </cols>
  <sheetData>
    <row r="1" spans="1:30" ht="15.75" customHeight="1" x14ac:dyDescent="0.2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</row>
    <row r="2" spans="1:30" ht="21" x14ac:dyDescent="0.2">
      <c r="A2" s="248" t="s">
        <v>86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</row>
    <row r="3" spans="1:30" ht="21" x14ac:dyDescent="0.2">
      <c r="A3" s="248" t="s">
        <v>10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</row>
    <row r="4" spans="1:30" ht="21" x14ac:dyDescent="0.2">
      <c r="A4" s="248" t="s">
        <v>27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</row>
    <row r="5" spans="1:30" ht="21" x14ac:dyDescent="0.2">
      <c r="A5" s="248" t="s">
        <v>208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</row>
    <row r="6" spans="1:30" s="2" customFormat="1" ht="20.25" customHeight="1" x14ac:dyDescent="0.2">
      <c r="A6" s="251" t="s">
        <v>91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</row>
    <row r="7" spans="1:30" s="2" customFormat="1" ht="18" customHeight="1" x14ac:dyDescent="0.2">
      <c r="A7" s="252" t="s">
        <v>16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</row>
    <row r="8" spans="1:30" s="2" customFormat="1" ht="3" customHeight="1" thickBot="1" x14ac:dyDescent="0.25">
      <c r="A8" s="252" t="s">
        <v>208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</row>
    <row r="9" spans="1:30" ht="24" customHeight="1" thickTop="1" x14ac:dyDescent="0.2">
      <c r="A9" s="234" t="s">
        <v>22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6"/>
    </row>
    <row r="10" spans="1:30" ht="18" customHeight="1" x14ac:dyDescent="0.2">
      <c r="A10" s="237" t="s">
        <v>62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39"/>
    </row>
    <row r="11" spans="1:30" ht="19.5" customHeight="1" x14ac:dyDescent="0.2">
      <c r="A11" s="237" t="s">
        <v>92</v>
      </c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39"/>
    </row>
    <row r="12" spans="1:30" ht="3.75" customHeight="1" x14ac:dyDescent="0.2">
      <c r="A12" s="278" t="s">
        <v>208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80"/>
    </row>
    <row r="13" spans="1:30" ht="15.75" x14ac:dyDescent="0.2">
      <c r="A13" s="33" t="s">
        <v>209</v>
      </c>
      <c r="B13" s="19"/>
      <c r="C13" s="128"/>
      <c r="D13" s="127"/>
      <c r="E13" s="130"/>
      <c r="F13" s="4"/>
      <c r="G13" s="47" t="s">
        <v>23</v>
      </c>
      <c r="H13" s="206" t="s">
        <v>95</v>
      </c>
      <c r="I13" s="20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4" t="s">
        <v>30</v>
      </c>
      <c r="AD13" s="45" t="s">
        <v>80</v>
      </c>
    </row>
    <row r="14" spans="1:30" ht="15.75" x14ac:dyDescent="0.2">
      <c r="A14" s="16" t="s">
        <v>210</v>
      </c>
      <c r="B14" s="12"/>
      <c r="C14" s="12"/>
      <c r="D14" s="144"/>
      <c r="E14" s="131"/>
      <c r="F14" s="5"/>
      <c r="G14" s="48" t="s">
        <v>24</v>
      </c>
      <c r="H14" s="207" t="s">
        <v>189</v>
      </c>
      <c r="I14" s="20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6" t="s">
        <v>85</v>
      </c>
      <c r="AD14" s="150" t="s">
        <v>90</v>
      </c>
    </row>
    <row r="15" spans="1:30" ht="15" x14ac:dyDescent="0.2">
      <c r="A15" s="257" t="s">
        <v>9</v>
      </c>
      <c r="B15" s="258"/>
      <c r="C15" s="258"/>
      <c r="D15" s="258"/>
      <c r="E15" s="258"/>
      <c r="F15" s="258"/>
      <c r="G15" s="259"/>
      <c r="H15" s="260" t="s">
        <v>1</v>
      </c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61"/>
    </row>
    <row r="16" spans="1:30" ht="15" x14ac:dyDescent="0.2">
      <c r="A16" s="17" t="s">
        <v>18</v>
      </c>
      <c r="B16" s="34"/>
      <c r="C16" s="34"/>
      <c r="D16" s="10"/>
      <c r="E16" s="132"/>
      <c r="F16" s="10"/>
      <c r="G16" s="11" t="s">
        <v>208</v>
      </c>
      <c r="H16" s="9" t="s">
        <v>45</v>
      </c>
      <c r="I16" s="26"/>
      <c r="J16" s="26"/>
      <c r="K16" s="26"/>
      <c r="L16" s="26"/>
      <c r="M16" s="2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5"/>
      <c r="AD16" s="18" t="s">
        <v>84</v>
      </c>
    </row>
    <row r="17" spans="1:30" ht="15" x14ac:dyDescent="0.2">
      <c r="A17" s="17" t="s">
        <v>19</v>
      </c>
      <c r="B17" s="25"/>
      <c r="C17" s="25"/>
      <c r="D17" s="7"/>
      <c r="E17" s="133"/>
      <c r="F17" s="7"/>
      <c r="G17" s="11" t="s">
        <v>88</v>
      </c>
      <c r="H17" s="9" t="s">
        <v>46</v>
      </c>
      <c r="I17" s="26"/>
      <c r="J17" s="26"/>
      <c r="K17" s="26"/>
      <c r="L17" s="26"/>
      <c r="M17" s="2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192"/>
      <c r="AD17" s="193"/>
    </row>
    <row r="18" spans="1:30" ht="15" x14ac:dyDescent="0.2">
      <c r="A18" s="17" t="s">
        <v>20</v>
      </c>
      <c r="B18" s="34"/>
      <c r="C18" s="34"/>
      <c r="D18" s="8"/>
      <c r="E18" s="132"/>
      <c r="F18" s="10"/>
      <c r="G18" s="11" t="s">
        <v>89</v>
      </c>
      <c r="H18" s="9" t="s">
        <v>48</v>
      </c>
      <c r="I18" s="26"/>
      <c r="J18" s="26"/>
      <c r="K18" s="26"/>
      <c r="L18" s="26"/>
      <c r="M18" s="2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192"/>
      <c r="AD18" s="193"/>
    </row>
    <row r="19" spans="1:30" ht="16.5" thickBot="1" x14ac:dyDescent="0.25">
      <c r="A19" s="37" t="s">
        <v>15</v>
      </c>
      <c r="B19" s="23"/>
      <c r="C19" s="23"/>
      <c r="D19" s="22"/>
      <c r="E19" s="134"/>
      <c r="F19" s="36"/>
      <c r="G19" s="211" t="s">
        <v>193</v>
      </c>
      <c r="H19" s="38" t="s">
        <v>47</v>
      </c>
      <c r="I19" s="168"/>
      <c r="J19" s="168"/>
      <c r="K19" s="168"/>
      <c r="L19" s="168"/>
      <c r="M19" s="168"/>
      <c r="N19" s="169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94">
        <v>25.5</v>
      </c>
      <c r="AD19" s="195" t="s">
        <v>94</v>
      </c>
    </row>
    <row r="20" spans="1:30" ht="6.75" customHeight="1" thickTop="1" thickBot="1" x14ac:dyDescent="0.25">
      <c r="A20" s="21"/>
      <c r="B20" s="20"/>
      <c r="C20" s="20"/>
      <c r="D20" s="21"/>
      <c r="E20" s="13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5" customFormat="1" ht="21.75" customHeight="1" thickTop="1" x14ac:dyDescent="0.2">
      <c r="A21" s="262" t="s">
        <v>7</v>
      </c>
      <c r="B21" s="249" t="s">
        <v>12</v>
      </c>
      <c r="C21" s="249" t="s">
        <v>73</v>
      </c>
      <c r="D21" s="249" t="s">
        <v>2</v>
      </c>
      <c r="E21" s="253" t="s">
        <v>44</v>
      </c>
      <c r="F21" s="249" t="s">
        <v>8</v>
      </c>
      <c r="G21" s="255" t="s">
        <v>13</v>
      </c>
      <c r="H21" s="281" t="s">
        <v>17</v>
      </c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49" t="s">
        <v>66</v>
      </c>
      <c r="Z21" s="249" t="s">
        <v>28</v>
      </c>
      <c r="AA21" s="288" t="s">
        <v>65</v>
      </c>
      <c r="AB21" s="249" t="s">
        <v>29</v>
      </c>
      <c r="AC21" s="283" t="s">
        <v>26</v>
      </c>
      <c r="AD21" s="285" t="s">
        <v>14</v>
      </c>
    </row>
    <row r="22" spans="1:30" s="35" customFormat="1" ht="18" customHeight="1" x14ac:dyDescent="0.2">
      <c r="A22" s="263"/>
      <c r="B22" s="250"/>
      <c r="C22" s="250"/>
      <c r="D22" s="250"/>
      <c r="E22" s="254"/>
      <c r="F22" s="250"/>
      <c r="G22" s="256"/>
      <c r="H22" s="142">
        <v>1</v>
      </c>
      <c r="I22" s="142">
        <v>2</v>
      </c>
      <c r="J22" s="142">
        <v>3</v>
      </c>
      <c r="K22" s="142">
        <v>4</v>
      </c>
      <c r="L22" s="142">
        <v>5</v>
      </c>
      <c r="M22" s="142">
        <v>6</v>
      </c>
      <c r="N22" s="142">
        <v>7</v>
      </c>
      <c r="O22" s="142">
        <v>8</v>
      </c>
      <c r="P22" s="142">
        <v>9</v>
      </c>
      <c r="Q22" s="142">
        <v>10</v>
      </c>
      <c r="R22" s="142">
        <v>11</v>
      </c>
      <c r="S22" s="142">
        <v>12</v>
      </c>
      <c r="T22" s="142">
        <v>13</v>
      </c>
      <c r="U22" s="142">
        <v>14</v>
      </c>
      <c r="V22" s="142">
        <v>15</v>
      </c>
      <c r="W22" s="142">
        <v>16</v>
      </c>
      <c r="X22" s="142">
        <v>17</v>
      </c>
      <c r="Y22" s="250"/>
      <c r="Z22" s="250"/>
      <c r="AA22" s="289"/>
      <c r="AB22" s="250"/>
      <c r="AC22" s="284"/>
      <c r="AD22" s="286"/>
    </row>
    <row r="23" spans="1:30" s="3" customFormat="1" ht="30.75" customHeight="1" x14ac:dyDescent="0.2">
      <c r="A23" s="39">
        <v>1</v>
      </c>
      <c r="B23" s="203">
        <v>31</v>
      </c>
      <c r="C23" s="143" t="s">
        <v>150</v>
      </c>
      <c r="D23" s="41" t="s">
        <v>151</v>
      </c>
      <c r="E23" s="136">
        <v>38050</v>
      </c>
      <c r="F23" s="42" t="s">
        <v>25</v>
      </c>
      <c r="G23" s="43" t="s">
        <v>199</v>
      </c>
      <c r="H23" s="201">
        <v>2</v>
      </c>
      <c r="I23" s="201">
        <v>5</v>
      </c>
      <c r="J23" s="201">
        <v>3</v>
      </c>
      <c r="K23" s="201">
        <v>2</v>
      </c>
      <c r="L23" s="201">
        <v>2</v>
      </c>
      <c r="M23" s="201">
        <v>1</v>
      </c>
      <c r="N23" s="201">
        <v>1</v>
      </c>
      <c r="O23" s="201">
        <v>1</v>
      </c>
      <c r="P23" s="201"/>
      <c r="Q23" s="201">
        <v>1</v>
      </c>
      <c r="R23" s="201">
        <v>5</v>
      </c>
      <c r="S23" s="201">
        <v>3</v>
      </c>
      <c r="T23" s="201">
        <v>3</v>
      </c>
      <c r="U23" s="201">
        <v>1</v>
      </c>
      <c r="V23" s="201">
        <v>5</v>
      </c>
      <c r="W23" s="201">
        <v>3</v>
      </c>
      <c r="X23" s="202">
        <v>2</v>
      </c>
      <c r="Y23" s="30">
        <v>3</v>
      </c>
      <c r="Z23" s="30">
        <v>40</v>
      </c>
      <c r="AA23" s="30"/>
      <c r="AB23" s="30"/>
      <c r="AC23" s="31"/>
      <c r="AD23" s="32"/>
    </row>
    <row r="24" spans="1:30" s="3" customFormat="1" ht="30.75" customHeight="1" x14ac:dyDescent="0.2">
      <c r="A24" s="39">
        <v>2</v>
      </c>
      <c r="B24" s="203">
        <v>56</v>
      </c>
      <c r="C24" s="143" t="s">
        <v>110</v>
      </c>
      <c r="D24" s="41" t="s">
        <v>111</v>
      </c>
      <c r="E24" s="136">
        <v>38473</v>
      </c>
      <c r="F24" s="42" t="s">
        <v>25</v>
      </c>
      <c r="G24" s="43" t="s">
        <v>112</v>
      </c>
      <c r="H24" s="201">
        <v>1</v>
      </c>
      <c r="I24" s="201"/>
      <c r="J24" s="201">
        <v>2</v>
      </c>
      <c r="K24" s="201">
        <v>5</v>
      </c>
      <c r="L24" s="201">
        <v>1</v>
      </c>
      <c r="M24" s="201">
        <v>3</v>
      </c>
      <c r="N24" s="201"/>
      <c r="O24" s="201">
        <v>2</v>
      </c>
      <c r="P24" s="201"/>
      <c r="Q24" s="201">
        <v>2</v>
      </c>
      <c r="R24" s="201">
        <v>2</v>
      </c>
      <c r="S24" s="201">
        <v>1</v>
      </c>
      <c r="T24" s="201">
        <v>5</v>
      </c>
      <c r="U24" s="201">
        <v>5</v>
      </c>
      <c r="V24" s="201"/>
      <c r="W24" s="201">
        <v>2</v>
      </c>
      <c r="X24" s="202">
        <v>1</v>
      </c>
      <c r="Y24" s="30">
        <v>4</v>
      </c>
      <c r="Z24" s="30">
        <v>32</v>
      </c>
      <c r="AA24" s="30"/>
      <c r="AB24" s="30"/>
      <c r="AC24" s="31"/>
      <c r="AD24" s="32"/>
    </row>
    <row r="25" spans="1:30" s="3" customFormat="1" ht="30.75" customHeight="1" x14ac:dyDescent="0.2">
      <c r="A25" s="39">
        <v>3</v>
      </c>
      <c r="B25" s="203">
        <v>23</v>
      </c>
      <c r="C25" s="143" t="s">
        <v>136</v>
      </c>
      <c r="D25" s="41" t="s">
        <v>137</v>
      </c>
      <c r="E25" s="136">
        <v>35854</v>
      </c>
      <c r="F25" s="42" t="s">
        <v>25</v>
      </c>
      <c r="G25" s="43" t="s">
        <v>199</v>
      </c>
      <c r="H25" s="201"/>
      <c r="I25" s="201"/>
      <c r="J25" s="201"/>
      <c r="K25" s="201"/>
      <c r="L25" s="201">
        <v>5</v>
      </c>
      <c r="M25" s="201"/>
      <c r="N25" s="201">
        <v>5</v>
      </c>
      <c r="O25" s="201">
        <v>3</v>
      </c>
      <c r="P25" s="201">
        <v>5</v>
      </c>
      <c r="Q25" s="201">
        <v>5</v>
      </c>
      <c r="R25" s="201"/>
      <c r="S25" s="201"/>
      <c r="T25" s="201"/>
      <c r="U25" s="201"/>
      <c r="V25" s="201"/>
      <c r="W25" s="201"/>
      <c r="X25" s="202"/>
      <c r="Y25" s="30">
        <v>9</v>
      </c>
      <c r="Z25" s="30">
        <v>23</v>
      </c>
      <c r="AA25" s="30"/>
      <c r="AB25" s="30"/>
      <c r="AC25" s="31"/>
      <c r="AD25" s="32"/>
    </row>
    <row r="26" spans="1:30" s="3" customFormat="1" ht="30.75" customHeight="1" x14ac:dyDescent="0.2">
      <c r="A26" s="39">
        <v>4</v>
      </c>
      <c r="B26" s="203">
        <v>32</v>
      </c>
      <c r="C26" s="143" t="s">
        <v>153</v>
      </c>
      <c r="D26" s="41" t="s">
        <v>154</v>
      </c>
      <c r="E26" s="136">
        <v>38836</v>
      </c>
      <c r="F26" s="42" t="s">
        <v>25</v>
      </c>
      <c r="G26" s="43" t="s">
        <v>199</v>
      </c>
      <c r="H26" s="201"/>
      <c r="I26" s="201"/>
      <c r="J26" s="201"/>
      <c r="K26" s="201"/>
      <c r="L26" s="201"/>
      <c r="M26" s="201"/>
      <c r="N26" s="201">
        <v>3</v>
      </c>
      <c r="O26" s="201">
        <v>5</v>
      </c>
      <c r="P26" s="201">
        <v>3</v>
      </c>
      <c r="Q26" s="201">
        <v>3</v>
      </c>
      <c r="R26" s="201"/>
      <c r="S26" s="201"/>
      <c r="T26" s="201"/>
      <c r="U26" s="201"/>
      <c r="V26" s="201">
        <v>1</v>
      </c>
      <c r="W26" s="201">
        <v>5</v>
      </c>
      <c r="X26" s="202">
        <v>3</v>
      </c>
      <c r="Y26" s="30">
        <v>2</v>
      </c>
      <c r="Z26" s="30">
        <v>23</v>
      </c>
      <c r="AA26" s="30"/>
      <c r="AB26" s="30"/>
      <c r="AC26" s="31"/>
      <c r="AD26" s="32"/>
    </row>
    <row r="27" spans="1:30" s="3" customFormat="1" ht="30.75" customHeight="1" x14ac:dyDescent="0.2">
      <c r="A27" s="39">
        <v>5</v>
      </c>
      <c r="B27" s="203">
        <v>24</v>
      </c>
      <c r="C27" s="143" t="s">
        <v>138</v>
      </c>
      <c r="D27" s="41" t="s">
        <v>139</v>
      </c>
      <c r="E27" s="136">
        <v>37700</v>
      </c>
      <c r="F27" s="42" t="s">
        <v>25</v>
      </c>
      <c r="G27" s="43" t="s">
        <v>199</v>
      </c>
      <c r="H27" s="201"/>
      <c r="I27" s="201">
        <v>3</v>
      </c>
      <c r="J27" s="201">
        <v>5</v>
      </c>
      <c r="K27" s="201"/>
      <c r="L27" s="201"/>
      <c r="M27" s="201"/>
      <c r="N27" s="201"/>
      <c r="O27" s="201"/>
      <c r="P27" s="201">
        <v>1</v>
      </c>
      <c r="Q27" s="201"/>
      <c r="R27" s="201"/>
      <c r="S27" s="201">
        <v>5</v>
      </c>
      <c r="T27" s="201">
        <v>1</v>
      </c>
      <c r="U27" s="201">
        <v>1</v>
      </c>
      <c r="V27" s="201"/>
      <c r="W27" s="201"/>
      <c r="X27" s="202">
        <v>5</v>
      </c>
      <c r="Y27" s="30">
        <v>1</v>
      </c>
      <c r="Z27" s="30">
        <v>21</v>
      </c>
      <c r="AA27" s="30"/>
      <c r="AB27" s="30"/>
      <c r="AC27" s="31"/>
      <c r="AD27" s="32"/>
    </row>
    <row r="28" spans="1:30" s="3" customFormat="1" ht="30.75" customHeight="1" x14ac:dyDescent="0.2">
      <c r="A28" s="39">
        <v>6</v>
      </c>
      <c r="B28" s="203">
        <v>29</v>
      </c>
      <c r="C28" s="143" t="s">
        <v>147</v>
      </c>
      <c r="D28" s="41" t="s">
        <v>148</v>
      </c>
      <c r="E28" s="136">
        <v>39067</v>
      </c>
      <c r="F28" s="42" t="s">
        <v>41</v>
      </c>
      <c r="G28" s="43" t="s">
        <v>199</v>
      </c>
      <c r="H28" s="201"/>
      <c r="I28" s="201">
        <v>2</v>
      </c>
      <c r="J28" s="201"/>
      <c r="K28" s="201">
        <v>3</v>
      </c>
      <c r="L28" s="201"/>
      <c r="M28" s="201">
        <v>5</v>
      </c>
      <c r="N28" s="201"/>
      <c r="O28" s="201"/>
      <c r="P28" s="201">
        <v>2</v>
      </c>
      <c r="Q28" s="201"/>
      <c r="R28" s="201"/>
      <c r="S28" s="201"/>
      <c r="T28" s="201"/>
      <c r="U28" s="201"/>
      <c r="V28" s="201">
        <v>2</v>
      </c>
      <c r="W28" s="201">
        <v>1</v>
      </c>
      <c r="X28" s="202"/>
      <c r="Y28" s="30">
        <v>7</v>
      </c>
      <c r="Z28" s="30">
        <v>15</v>
      </c>
      <c r="AA28" s="30"/>
      <c r="AB28" s="30"/>
      <c r="AC28" s="31"/>
      <c r="AD28" s="32"/>
    </row>
    <row r="29" spans="1:30" s="3" customFormat="1" ht="30.75" customHeight="1" x14ac:dyDescent="0.2">
      <c r="A29" s="39">
        <v>7</v>
      </c>
      <c r="B29" s="203">
        <v>27</v>
      </c>
      <c r="C29" s="143" t="s">
        <v>145</v>
      </c>
      <c r="D29" s="41" t="s">
        <v>146</v>
      </c>
      <c r="E29" s="136">
        <v>38855</v>
      </c>
      <c r="F29" s="42" t="s">
        <v>25</v>
      </c>
      <c r="G29" s="43" t="s">
        <v>199</v>
      </c>
      <c r="H29" s="201"/>
      <c r="I29" s="201"/>
      <c r="J29" s="201"/>
      <c r="K29" s="201">
        <v>1</v>
      </c>
      <c r="L29" s="201"/>
      <c r="M29" s="201">
        <v>2</v>
      </c>
      <c r="N29" s="201">
        <v>2</v>
      </c>
      <c r="O29" s="201"/>
      <c r="P29" s="201"/>
      <c r="Q29" s="201"/>
      <c r="R29" s="201"/>
      <c r="S29" s="201">
        <v>2</v>
      </c>
      <c r="T29" s="201">
        <v>2</v>
      </c>
      <c r="U29" s="201">
        <v>3</v>
      </c>
      <c r="V29" s="201"/>
      <c r="W29" s="201"/>
      <c r="X29" s="202"/>
      <c r="Y29" s="30">
        <v>5</v>
      </c>
      <c r="Z29" s="30">
        <v>12</v>
      </c>
      <c r="AA29" s="30"/>
      <c r="AB29" s="30"/>
      <c r="AC29" s="31"/>
      <c r="AD29" s="32"/>
    </row>
    <row r="30" spans="1:30" s="3" customFormat="1" ht="30.75" customHeight="1" x14ac:dyDescent="0.2">
      <c r="A30" s="39">
        <v>8</v>
      </c>
      <c r="B30" s="203">
        <v>78</v>
      </c>
      <c r="C30" s="143" t="s">
        <v>117</v>
      </c>
      <c r="D30" s="41" t="s">
        <v>118</v>
      </c>
      <c r="E30" s="136">
        <v>38712</v>
      </c>
      <c r="F30" s="42" t="s">
        <v>25</v>
      </c>
      <c r="G30" s="43" t="s">
        <v>198</v>
      </c>
      <c r="H30" s="201"/>
      <c r="I30" s="201"/>
      <c r="J30" s="201"/>
      <c r="K30" s="201"/>
      <c r="L30" s="201">
        <v>3</v>
      </c>
      <c r="M30" s="201"/>
      <c r="N30" s="201"/>
      <c r="O30" s="201"/>
      <c r="P30" s="201"/>
      <c r="Q30" s="201"/>
      <c r="R30" s="201">
        <v>3</v>
      </c>
      <c r="S30" s="201"/>
      <c r="T30" s="201"/>
      <c r="U30" s="201"/>
      <c r="V30" s="201">
        <v>3</v>
      </c>
      <c r="W30" s="201"/>
      <c r="X30" s="202"/>
      <c r="Y30" s="30">
        <v>8</v>
      </c>
      <c r="Z30" s="30">
        <v>9</v>
      </c>
      <c r="AA30" s="30"/>
      <c r="AB30" s="30"/>
      <c r="AC30" s="31"/>
      <c r="AD30" s="32"/>
    </row>
    <row r="31" spans="1:30" s="3" customFormat="1" ht="30.75" customHeight="1" x14ac:dyDescent="0.2">
      <c r="A31" s="39">
        <v>9</v>
      </c>
      <c r="B31" s="203">
        <v>59</v>
      </c>
      <c r="C31" s="143" t="s">
        <v>114</v>
      </c>
      <c r="D31" s="41" t="s">
        <v>115</v>
      </c>
      <c r="E31" s="136">
        <v>37537</v>
      </c>
      <c r="F31" s="42" t="s">
        <v>25</v>
      </c>
      <c r="G31" s="43" t="s">
        <v>112</v>
      </c>
      <c r="H31" s="201">
        <v>5</v>
      </c>
      <c r="I31" s="201">
        <v>1</v>
      </c>
      <c r="J31" s="201"/>
      <c r="K31" s="201"/>
      <c r="L31" s="201"/>
      <c r="M31" s="201"/>
      <c r="N31" s="201"/>
      <c r="O31" s="201"/>
      <c r="P31" s="201"/>
      <c r="Q31" s="201"/>
      <c r="R31" s="201">
        <v>1</v>
      </c>
      <c r="S31" s="201"/>
      <c r="T31" s="201"/>
      <c r="U31" s="201"/>
      <c r="V31" s="201"/>
      <c r="W31" s="201"/>
      <c r="X31" s="202"/>
      <c r="Y31" s="30">
        <v>6</v>
      </c>
      <c r="Z31" s="30">
        <v>7</v>
      </c>
      <c r="AA31" s="30"/>
      <c r="AB31" s="30"/>
      <c r="AC31" s="31"/>
      <c r="AD31" s="32"/>
    </row>
    <row r="32" spans="1:30" s="3" customFormat="1" ht="30.75" customHeight="1" x14ac:dyDescent="0.2">
      <c r="A32" s="39">
        <v>10</v>
      </c>
      <c r="B32" s="203">
        <v>25</v>
      </c>
      <c r="C32" s="143" t="s">
        <v>141</v>
      </c>
      <c r="D32" s="41" t="s">
        <v>142</v>
      </c>
      <c r="E32" s="136">
        <v>38568</v>
      </c>
      <c r="F32" s="42" t="s">
        <v>25</v>
      </c>
      <c r="G32" s="43" t="s">
        <v>199</v>
      </c>
      <c r="H32" s="201"/>
      <c r="I32" s="201"/>
      <c r="J32" s="201">
        <v>1</v>
      </c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2"/>
      <c r="Y32" s="30">
        <v>10</v>
      </c>
      <c r="Z32" s="30">
        <v>1</v>
      </c>
      <c r="AA32" s="30"/>
      <c r="AB32" s="30"/>
      <c r="AC32" s="31"/>
      <c r="AD32" s="32"/>
    </row>
    <row r="33" spans="1:30" s="3" customFormat="1" ht="30.75" customHeight="1" x14ac:dyDescent="0.2">
      <c r="A33" s="39">
        <v>11</v>
      </c>
      <c r="B33" s="172">
        <v>26</v>
      </c>
      <c r="C33" s="143" t="s">
        <v>143</v>
      </c>
      <c r="D33" s="41" t="s">
        <v>144</v>
      </c>
      <c r="E33" s="136">
        <v>38652</v>
      </c>
      <c r="F33" s="42" t="s">
        <v>25</v>
      </c>
      <c r="G33" s="43" t="s">
        <v>199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>
        <v>11</v>
      </c>
      <c r="Z33" s="30" t="s">
        <v>208</v>
      </c>
      <c r="AA33" s="30"/>
      <c r="AB33" s="30"/>
      <c r="AC33" s="31"/>
      <c r="AD33" s="32"/>
    </row>
    <row r="34" spans="1:30" s="3" customFormat="1" ht="30.75" customHeight="1" x14ac:dyDescent="0.2">
      <c r="A34" s="39">
        <v>12</v>
      </c>
      <c r="B34" s="40">
        <v>39</v>
      </c>
      <c r="C34" s="143" t="s">
        <v>131</v>
      </c>
      <c r="D34" s="41" t="s">
        <v>132</v>
      </c>
      <c r="E34" s="136">
        <v>36766</v>
      </c>
      <c r="F34" s="42" t="s">
        <v>41</v>
      </c>
      <c r="G34" s="43" t="s">
        <v>199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>
        <v>12</v>
      </c>
      <c r="Z34" s="30" t="s">
        <v>208</v>
      </c>
      <c r="AA34" s="30"/>
      <c r="AB34" s="30"/>
      <c r="AC34" s="31"/>
      <c r="AD34" s="32"/>
    </row>
    <row r="35" spans="1:30" s="3" customFormat="1" ht="30.75" customHeight="1" x14ac:dyDescent="0.2">
      <c r="A35" s="39">
        <v>13</v>
      </c>
      <c r="B35" s="40">
        <v>73</v>
      </c>
      <c r="C35" s="143" t="s">
        <v>120</v>
      </c>
      <c r="D35" s="41" t="s">
        <v>121</v>
      </c>
      <c r="E35" s="136">
        <v>38946</v>
      </c>
      <c r="F35" s="42" t="s">
        <v>41</v>
      </c>
      <c r="G35" s="43" t="s">
        <v>198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v>13</v>
      </c>
      <c r="Z35" s="30" t="s">
        <v>208</v>
      </c>
      <c r="AA35" s="30"/>
      <c r="AB35" s="30"/>
      <c r="AC35" s="31"/>
      <c r="AD35" s="32"/>
    </row>
    <row r="36" spans="1:30" s="3" customFormat="1" ht="30.75" customHeight="1" x14ac:dyDescent="0.2">
      <c r="A36" s="39">
        <v>14</v>
      </c>
      <c r="B36" s="40">
        <v>70</v>
      </c>
      <c r="C36" s="143" t="s">
        <v>124</v>
      </c>
      <c r="D36" s="41" t="s">
        <v>125</v>
      </c>
      <c r="E36" s="136" t="s">
        <v>126</v>
      </c>
      <c r="F36" s="42" t="s">
        <v>41</v>
      </c>
      <c r="G36" s="43" t="s">
        <v>127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14</v>
      </c>
      <c r="Z36" s="30" t="s">
        <v>208</v>
      </c>
      <c r="AA36" s="30"/>
      <c r="AB36" s="30"/>
      <c r="AC36" s="31"/>
      <c r="AD36" s="32"/>
    </row>
    <row r="37" spans="1:30" s="3" customFormat="1" ht="30.75" customHeight="1" x14ac:dyDescent="0.2">
      <c r="A37" s="39">
        <v>15</v>
      </c>
      <c r="B37" s="40">
        <v>74</v>
      </c>
      <c r="C37" s="143" t="s">
        <v>122</v>
      </c>
      <c r="D37" s="41" t="s">
        <v>123</v>
      </c>
      <c r="E37" s="136">
        <v>38778</v>
      </c>
      <c r="F37" s="42" t="s">
        <v>25</v>
      </c>
      <c r="G37" s="43" t="s">
        <v>198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>
        <v>15</v>
      </c>
      <c r="Z37" s="30"/>
      <c r="AA37" s="30"/>
      <c r="AB37" s="30"/>
      <c r="AC37" s="31"/>
      <c r="AD37" s="32"/>
    </row>
    <row r="38" spans="1:30" s="3" customFormat="1" ht="30.75" customHeight="1" x14ac:dyDescent="0.2">
      <c r="A38" s="39" t="s">
        <v>87</v>
      </c>
      <c r="B38" s="40">
        <v>33</v>
      </c>
      <c r="C38" s="143" t="s">
        <v>155</v>
      </c>
      <c r="D38" s="41" t="s">
        <v>156</v>
      </c>
      <c r="E38" s="136">
        <v>38870</v>
      </c>
      <c r="F38" s="42" t="s">
        <v>41</v>
      </c>
      <c r="G38" s="43" t="s">
        <v>199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2"/>
    </row>
    <row r="39" spans="1:30" s="3" customFormat="1" ht="30.75" customHeight="1" x14ac:dyDescent="0.2">
      <c r="A39" s="39" t="s">
        <v>87</v>
      </c>
      <c r="B39" s="40">
        <v>34</v>
      </c>
      <c r="C39" s="143" t="s">
        <v>157</v>
      </c>
      <c r="D39" s="41" t="s">
        <v>158</v>
      </c>
      <c r="E39" s="136">
        <v>38624</v>
      </c>
      <c r="F39" s="42" t="s">
        <v>25</v>
      </c>
      <c r="G39" s="43" t="s">
        <v>199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2"/>
    </row>
    <row r="40" spans="1:30" s="3" customFormat="1" ht="30.75" customHeight="1" x14ac:dyDescent="0.2">
      <c r="A40" s="39" t="s">
        <v>87</v>
      </c>
      <c r="B40" s="203">
        <v>40</v>
      </c>
      <c r="C40" s="143" t="s">
        <v>134</v>
      </c>
      <c r="D40" s="41" t="s">
        <v>135</v>
      </c>
      <c r="E40" s="136">
        <v>38154</v>
      </c>
      <c r="F40" s="42" t="s">
        <v>25</v>
      </c>
      <c r="G40" s="43" t="s">
        <v>199</v>
      </c>
      <c r="H40" s="201">
        <v>3</v>
      </c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2"/>
      <c r="Y40" s="30"/>
      <c r="Z40" s="30">
        <v>3</v>
      </c>
      <c r="AA40" s="30"/>
      <c r="AB40" s="30"/>
      <c r="AC40" s="31"/>
      <c r="AD40" s="32"/>
    </row>
    <row r="41" spans="1:30" s="3" customFormat="1" ht="30.75" customHeight="1" x14ac:dyDescent="0.2">
      <c r="A41" s="39" t="s">
        <v>87</v>
      </c>
      <c r="B41" s="40">
        <v>41</v>
      </c>
      <c r="C41" s="143" t="s">
        <v>177</v>
      </c>
      <c r="D41" s="41" t="s">
        <v>178</v>
      </c>
      <c r="E41" s="136">
        <v>38544</v>
      </c>
      <c r="F41" s="42" t="s">
        <v>41</v>
      </c>
      <c r="G41" s="43" t="s">
        <v>179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2"/>
    </row>
    <row r="42" spans="1:30" s="3" customFormat="1" ht="30.75" customHeight="1" x14ac:dyDescent="0.2">
      <c r="A42" s="39" t="s">
        <v>87</v>
      </c>
      <c r="B42" s="40">
        <v>45</v>
      </c>
      <c r="C42" s="143" t="s">
        <v>170</v>
      </c>
      <c r="D42" s="41" t="s">
        <v>171</v>
      </c>
      <c r="E42" s="136">
        <v>38985</v>
      </c>
      <c r="F42" s="42" t="s">
        <v>41</v>
      </c>
      <c r="G42" s="43" t="s">
        <v>172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1"/>
      <c r="AD42" s="32"/>
    </row>
    <row r="43" spans="1:30" s="3" customFormat="1" ht="30.75" customHeight="1" x14ac:dyDescent="0.2">
      <c r="A43" s="39" t="s">
        <v>87</v>
      </c>
      <c r="B43" s="40">
        <v>46</v>
      </c>
      <c r="C43" s="143" t="s">
        <v>174</v>
      </c>
      <c r="D43" s="41" t="s">
        <v>175</v>
      </c>
      <c r="E43" s="136">
        <v>38762</v>
      </c>
      <c r="F43" s="42" t="s">
        <v>41</v>
      </c>
      <c r="G43" s="43" t="s">
        <v>172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1"/>
      <c r="AD43" s="32"/>
    </row>
    <row r="44" spans="1:30" s="3" customFormat="1" ht="30.75" customHeight="1" x14ac:dyDescent="0.2">
      <c r="A44" s="39" t="s">
        <v>87</v>
      </c>
      <c r="B44" s="40">
        <v>62</v>
      </c>
      <c r="C44" s="143" t="s">
        <v>166</v>
      </c>
      <c r="D44" s="41" t="s">
        <v>167</v>
      </c>
      <c r="E44" s="136">
        <v>38296</v>
      </c>
      <c r="F44" s="42" t="s">
        <v>25</v>
      </c>
      <c r="G44" s="43" t="s">
        <v>168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1"/>
      <c r="AD44" s="32"/>
    </row>
    <row r="45" spans="1:30" s="3" customFormat="1" ht="30.75" customHeight="1" x14ac:dyDescent="0.2">
      <c r="A45" s="39" t="s">
        <v>87</v>
      </c>
      <c r="B45" s="40">
        <v>71</v>
      </c>
      <c r="C45" s="143" t="s">
        <v>129</v>
      </c>
      <c r="D45" s="41" t="s">
        <v>130</v>
      </c>
      <c r="E45" s="136">
        <v>38812</v>
      </c>
      <c r="F45" s="42" t="s">
        <v>63</v>
      </c>
      <c r="G45" s="43" t="s">
        <v>127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1"/>
      <c r="AD45" s="32"/>
    </row>
    <row r="46" spans="1:30" s="3" customFormat="1" ht="30.75" customHeight="1" x14ac:dyDescent="0.2">
      <c r="A46" s="39" t="s">
        <v>87</v>
      </c>
      <c r="B46" s="40">
        <v>82</v>
      </c>
      <c r="C46" s="143" t="s">
        <v>181</v>
      </c>
      <c r="D46" s="41" t="s">
        <v>182</v>
      </c>
      <c r="E46" s="136">
        <v>38805</v>
      </c>
      <c r="F46" s="42" t="s">
        <v>41</v>
      </c>
      <c r="G46" s="43" t="s">
        <v>183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2"/>
    </row>
    <row r="47" spans="1:30" s="3" customFormat="1" ht="30.75" customHeight="1" x14ac:dyDescent="0.2">
      <c r="A47" s="39" t="s">
        <v>87</v>
      </c>
      <c r="B47" s="40">
        <v>22</v>
      </c>
      <c r="C47" s="143" t="s">
        <v>108</v>
      </c>
      <c r="D47" s="41" t="s">
        <v>109</v>
      </c>
      <c r="E47" s="136">
        <v>38466</v>
      </c>
      <c r="F47" s="42" t="s">
        <v>41</v>
      </c>
      <c r="G47" s="43" t="s">
        <v>104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2"/>
    </row>
    <row r="48" spans="1:30" ht="8.25" customHeight="1" thickBot="1" x14ac:dyDescent="0.25">
      <c r="A48" s="21"/>
      <c r="B48" s="20"/>
      <c r="C48" s="20"/>
      <c r="D48" s="21"/>
      <c r="E48" s="135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15.75" thickTop="1" x14ac:dyDescent="0.2">
      <c r="A49" s="265" t="s">
        <v>5</v>
      </c>
      <c r="B49" s="266"/>
      <c r="C49" s="266"/>
      <c r="D49" s="266"/>
      <c r="E49" s="266"/>
      <c r="F49" s="266"/>
      <c r="G49" s="266"/>
      <c r="H49" s="266" t="s">
        <v>6</v>
      </c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7"/>
    </row>
    <row r="50" spans="1:30" ht="15" x14ac:dyDescent="0.2">
      <c r="A50" s="57" t="s">
        <v>31</v>
      </c>
      <c r="B50" s="58"/>
      <c r="C50" s="208" t="s">
        <v>190</v>
      </c>
      <c r="D50" s="19"/>
      <c r="E50" s="137"/>
      <c r="F50" s="19"/>
      <c r="G50" s="50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27" t="s">
        <v>42</v>
      </c>
      <c r="Z50" s="54">
        <v>9</v>
      </c>
      <c r="AA50" s="68"/>
      <c r="AB50" s="49"/>
      <c r="AC50" s="55" t="s">
        <v>40</v>
      </c>
      <c r="AD50" s="70">
        <v>0</v>
      </c>
    </row>
    <row r="51" spans="1:30" ht="15" x14ac:dyDescent="0.2">
      <c r="A51" s="57" t="s">
        <v>32</v>
      </c>
      <c r="B51" s="58"/>
      <c r="C51" s="209">
        <v>0.67</v>
      </c>
      <c r="D51" s="24"/>
      <c r="E51" s="138"/>
      <c r="F51" s="24"/>
      <c r="G51" s="51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27" t="s">
        <v>35</v>
      </c>
      <c r="Z51" s="54">
        <v>25</v>
      </c>
      <c r="AA51" s="69"/>
      <c r="AB51" s="14"/>
      <c r="AC51" s="55" t="s">
        <v>21</v>
      </c>
      <c r="AD51" s="70">
        <v>0</v>
      </c>
    </row>
    <row r="52" spans="1:30" ht="15" x14ac:dyDescent="0.2">
      <c r="A52" s="28" t="s">
        <v>33</v>
      </c>
      <c r="B52" s="58"/>
      <c r="C52" s="210" t="s">
        <v>191</v>
      </c>
      <c r="D52" s="24"/>
      <c r="E52" s="138"/>
      <c r="F52" s="24"/>
      <c r="G52" s="51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27" t="s">
        <v>36</v>
      </c>
      <c r="Z52" s="54">
        <v>25</v>
      </c>
      <c r="AA52" s="69"/>
      <c r="AB52" s="14"/>
      <c r="AC52" s="55" t="s">
        <v>25</v>
      </c>
      <c r="AD52" s="70">
        <v>14</v>
      </c>
    </row>
    <row r="53" spans="1:30" ht="15" x14ac:dyDescent="0.2">
      <c r="A53" s="57" t="s">
        <v>34</v>
      </c>
      <c r="B53" s="58"/>
      <c r="C53" s="210" t="s">
        <v>192</v>
      </c>
      <c r="D53" s="24"/>
      <c r="E53" s="138"/>
      <c r="F53" s="24"/>
      <c r="G53" s="51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27" t="s">
        <v>37</v>
      </c>
      <c r="Z53" s="54">
        <v>15</v>
      </c>
      <c r="AA53" s="69"/>
      <c r="AB53" s="14"/>
      <c r="AC53" s="55" t="s">
        <v>41</v>
      </c>
      <c r="AD53" s="70">
        <v>10</v>
      </c>
    </row>
    <row r="54" spans="1:30" ht="15" x14ac:dyDescent="0.2">
      <c r="A54" s="52"/>
      <c r="B54" s="29"/>
      <c r="C54" s="129"/>
      <c r="D54" s="24"/>
      <c r="E54" s="138"/>
      <c r="F54" s="24"/>
      <c r="G54" s="51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27" t="s">
        <v>38</v>
      </c>
      <c r="Z54" s="54">
        <v>10</v>
      </c>
      <c r="AA54" s="69"/>
      <c r="AB54" s="14"/>
      <c r="AC54" s="55" t="s">
        <v>63</v>
      </c>
      <c r="AD54" s="70">
        <v>1</v>
      </c>
    </row>
    <row r="55" spans="1:30" ht="15" x14ac:dyDescent="0.2">
      <c r="A55" s="28"/>
      <c r="B55" s="58"/>
      <c r="C55" s="56"/>
      <c r="D55" s="24"/>
      <c r="E55" s="138"/>
      <c r="F55" s="24"/>
      <c r="G55" s="51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27" t="s">
        <v>43</v>
      </c>
      <c r="Z55" s="54">
        <v>0</v>
      </c>
      <c r="AA55" s="69"/>
      <c r="AB55" s="14"/>
      <c r="AC55" s="55" t="s">
        <v>81</v>
      </c>
      <c r="AD55" s="70">
        <v>0</v>
      </c>
    </row>
    <row r="56" spans="1:30" ht="15" x14ac:dyDescent="0.2">
      <c r="A56" s="28"/>
      <c r="B56" s="58"/>
      <c r="C56" s="56"/>
      <c r="D56" s="24"/>
      <c r="E56" s="138"/>
      <c r="F56" s="24"/>
      <c r="G56" s="51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27" t="s">
        <v>39</v>
      </c>
      <c r="Z56" s="54">
        <v>0</v>
      </c>
      <c r="AA56" s="69"/>
      <c r="AB56" s="14"/>
      <c r="AC56" s="55" t="s">
        <v>83</v>
      </c>
      <c r="AD56" s="70">
        <v>0</v>
      </c>
    </row>
    <row r="57" spans="1:30" ht="4.5" customHeight="1" x14ac:dyDescent="0.2">
      <c r="A57" s="52"/>
      <c r="B57" s="15"/>
      <c r="C57" s="15"/>
      <c r="D57" s="7"/>
      <c r="E57" s="139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53"/>
    </row>
    <row r="58" spans="1:30" ht="15.75" x14ac:dyDescent="0.2">
      <c r="A58" s="245" t="s">
        <v>3</v>
      </c>
      <c r="B58" s="246"/>
      <c r="C58" s="246"/>
      <c r="D58" s="246"/>
      <c r="E58" s="246"/>
      <c r="F58" s="246" t="s">
        <v>11</v>
      </c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61"/>
      <c r="Z58" s="246" t="s">
        <v>4</v>
      </c>
      <c r="AA58" s="246"/>
      <c r="AB58" s="246"/>
      <c r="AC58" s="246"/>
      <c r="AD58" s="264"/>
    </row>
    <row r="59" spans="1:30" x14ac:dyDescent="0.2">
      <c r="A59" s="268"/>
      <c r="B59" s="269"/>
      <c r="C59" s="269"/>
      <c r="D59" s="269"/>
      <c r="E59" s="269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64"/>
      <c r="Z59" s="270"/>
      <c r="AA59" s="270"/>
      <c r="AB59" s="270"/>
      <c r="AC59" s="270"/>
      <c r="AD59" s="271"/>
    </row>
    <row r="60" spans="1:30" x14ac:dyDescent="0.2">
      <c r="A60" s="62"/>
      <c r="B60" s="63"/>
      <c r="C60" s="72"/>
      <c r="D60" s="63"/>
      <c r="E60" s="140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151"/>
      <c r="R60" s="151"/>
      <c r="S60" s="63"/>
      <c r="T60" s="185"/>
      <c r="U60" s="185"/>
      <c r="V60" s="185"/>
      <c r="W60" s="63"/>
      <c r="X60" s="63"/>
      <c r="Y60" s="63"/>
      <c r="Z60" s="63"/>
      <c r="AA60" s="63"/>
      <c r="AB60" s="63"/>
      <c r="AC60" s="63"/>
      <c r="AD60" s="65"/>
    </row>
    <row r="61" spans="1:30" x14ac:dyDescent="0.2">
      <c r="A61" s="62"/>
      <c r="B61" s="63"/>
      <c r="C61" s="72"/>
      <c r="D61" s="63"/>
      <c r="E61" s="140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151"/>
      <c r="R61" s="151"/>
      <c r="S61" s="63"/>
      <c r="T61" s="185"/>
      <c r="U61" s="185"/>
      <c r="V61" s="185"/>
      <c r="W61" s="63"/>
      <c r="X61" s="63"/>
      <c r="Y61" s="63"/>
      <c r="Z61" s="63"/>
      <c r="AA61" s="63"/>
      <c r="AB61" s="63"/>
      <c r="AC61" s="63"/>
      <c r="AD61" s="65"/>
    </row>
    <row r="62" spans="1:30" ht="15" x14ac:dyDescent="0.2">
      <c r="A62" s="62"/>
      <c r="B62" s="63"/>
      <c r="C62" s="72"/>
      <c r="D62" s="63"/>
      <c r="E62" s="140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151"/>
      <c r="R62" s="151"/>
      <c r="S62" s="63"/>
      <c r="T62" s="185"/>
      <c r="U62" s="185"/>
      <c r="V62" s="185"/>
      <c r="W62" s="63"/>
      <c r="X62" s="63"/>
      <c r="Y62" s="63"/>
      <c r="Z62" s="63"/>
      <c r="AA62" s="63"/>
      <c r="AB62" s="63"/>
      <c r="AC62" s="14"/>
      <c r="AD62" s="146"/>
    </row>
    <row r="63" spans="1:30" x14ac:dyDescent="0.2">
      <c r="A63" s="62"/>
      <c r="B63" s="63"/>
      <c r="C63" s="72"/>
      <c r="D63" s="63"/>
      <c r="E63" s="140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151"/>
      <c r="R63" s="151"/>
      <c r="S63" s="63"/>
      <c r="T63" s="185"/>
      <c r="U63" s="185"/>
      <c r="V63" s="185"/>
      <c r="W63" s="63"/>
      <c r="X63" s="63"/>
      <c r="Y63" s="63"/>
      <c r="Z63" s="63"/>
      <c r="AA63" s="63"/>
      <c r="AB63" s="63"/>
      <c r="AC63" s="63"/>
      <c r="AD63" s="65"/>
    </row>
    <row r="64" spans="1:30" x14ac:dyDescent="0.2">
      <c r="A64" s="268"/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63"/>
      <c r="Z64" s="269"/>
      <c r="AA64" s="269"/>
      <c r="AB64" s="269"/>
      <c r="AC64" s="269"/>
      <c r="AD64" s="272"/>
    </row>
    <row r="65" spans="1:30" x14ac:dyDescent="0.2">
      <c r="A65" s="268"/>
      <c r="B65" s="269"/>
      <c r="C65" s="269"/>
      <c r="D65" s="269"/>
      <c r="E65" s="269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66"/>
      <c r="Z65" s="273"/>
      <c r="AA65" s="273"/>
      <c r="AB65" s="273"/>
      <c r="AC65" s="273"/>
      <c r="AD65" s="274"/>
    </row>
    <row r="66" spans="1:30" ht="16.5" thickBot="1" x14ac:dyDescent="0.25">
      <c r="A66" s="275" t="s">
        <v>208</v>
      </c>
      <c r="B66" s="276"/>
      <c r="C66" s="276"/>
      <c r="D66" s="276"/>
      <c r="E66" s="276"/>
      <c r="F66" s="276" t="s">
        <v>88</v>
      </c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67"/>
      <c r="Z66" s="276" t="s">
        <v>89</v>
      </c>
      <c r="AA66" s="276"/>
      <c r="AB66" s="276"/>
      <c r="AC66" s="276"/>
      <c r="AD66" s="277"/>
    </row>
    <row r="67" spans="1:30" ht="13.5" thickTop="1" x14ac:dyDescent="0.2"/>
    <row r="70" spans="1:30" x14ac:dyDescent="0.2">
      <c r="A70" s="1" t="s">
        <v>49</v>
      </c>
    </row>
    <row r="72" spans="1:30" x14ac:dyDescent="0.2">
      <c r="A72" s="1" t="s">
        <v>50</v>
      </c>
    </row>
    <row r="73" spans="1:30" x14ac:dyDescent="0.2">
      <c r="A73" s="1" t="s">
        <v>51</v>
      </c>
    </row>
    <row r="74" spans="1:30" x14ac:dyDescent="0.2">
      <c r="A74" s="1" t="s">
        <v>52</v>
      </c>
    </row>
    <row r="75" spans="1:30" x14ac:dyDescent="0.2">
      <c r="A75" s="1" t="s">
        <v>53</v>
      </c>
    </row>
    <row r="76" spans="1:30" x14ac:dyDescent="0.2">
      <c r="A76" s="1" t="s">
        <v>54</v>
      </c>
    </row>
    <row r="77" spans="1:30" x14ac:dyDescent="0.2">
      <c r="A77" s="1" t="s">
        <v>55</v>
      </c>
    </row>
    <row r="78" spans="1:30" x14ac:dyDescent="0.2">
      <c r="A78" s="1" t="s">
        <v>56</v>
      </c>
    </row>
    <row r="79" spans="1:30" x14ac:dyDescent="0.2">
      <c r="A79" s="59" t="s">
        <v>46</v>
      </c>
      <c r="D79" s="1" t="s">
        <v>59</v>
      </c>
    </row>
    <row r="80" spans="1:30" x14ac:dyDescent="0.2">
      <c r="A80" s="59" t="s">
        <v>48</v>
      </c>
    </row>
    <row r="81" spans="1:3" x14ac:dyDescent="0.2">
      <c r="A81" s="59" t="s">
        <v>57</v>
      </c>
    </row>
    <row r="82" spans="1:3" x14ac:dyDescent="0.2">
      <c r="A82" s="59" t="s">
        <v>61</v>
      </c>
    </row>
    <row r="83" spans="1:3" x14ac:dyDescent="0.2">
      <c r="A83" s="60" t="s">
        <v>42</v>
      </c>
      <c r="C83" s="13" t="s">
        <v>60</v>
      </c>
    </row>
    <row r="84" spans="1:3" x14ac:dyDescent="0.2">
      <c r="A84" s="1" t="s">
        <v>58</v>
      </c>
    </row>
  </sheetData>
  <sortState xmlns:xlrd2="http://schemas.microsoft.com/office/spreadsheetml/2017/richdata2" ref="B23:Z32">
    <sortCondition descending="1" ref="Z23:Z32"/>
  </sortState>
  <mergeCells count="45">
    <mergeCell ref="A12:AD12"/>
    <mergeCell ref="B21:B22"/>
    <mergeCell ref="C21:C22"/>
    <mergeCell ref="A8:AD8"/>
    <mergeCell ref="H21:X21"/>
    <mergeCell ref="Y21:Y22"/>
    <mergeCell ref="Z21:Z22"/>
    <mergeCell ref="AC21:AC22"/>
    <mergeCell ref="AD21:AD22"/>
    <mergeCell ref="A10:AD10"/>
    <mergeCell ref="A11:AD11"/>
    <mergeCell ref="AA21:AA22"/>
    <mergeCell ref="A65:E65"/>
    <mergeCell ref="F65:X65"/>
    <mergeCell ref="Z65:AD65"/>
    <mergeCell ref="A66:E66"/>
    <mergeCell ref="F66:X66"/>
    <mergeCell ref="Z66:AD66"/>
    <mergeCell ref="A59:E59"/>
    <mergeCell ref="F59:X59"/>
    <mergeCell ref="Z59:AD59"/>
    <mergeCell ref="A64:E64"/>
    <mergeCell ref="F64:X64"/>
    <mergeCell ref="Z64:AD64"/>
    <mergeCell ref="A58:E58"/>
    <mergeCell ref="F58:X58"/>
    <mergeCell ref="Z58:AD58"/>
    <mergeCell ref="A49:G49"/>
    <mergeCell ref="H49:AD49"/>
    <mergeCell ref="A1:AD1"/>
    <mergeCell ref="A2:AD2"/>
    <mergeCell ref="A3:AD3"/>
    <mergeCell ref="A4:AD4"/>
    <mergeCell ref="AB21:AB22"/>
    <mergeCell ref="A6:AD6"/>
    <mergeCell ref="A7:AD7"/>
    <mergeCell ref="A9:AD9"/>
    <mergeCell ref="D21:D22"/>
    <mergeCell ref="E21:E22"/>
    <mergeCell ref="F21:F22"/>
    <mergeCell ref="G21:G22"/>
    <mergeCell ref="A15:G15"/>
    <mergeCell ref="H15:AD15"/>
    <mergeCell ref="A21:A22"/>
    <mergeCell ref="A5:AD5"/>
  </mergeCells>
  <conditionalFormatting sqref="Y1:Y46 Y48:Y1048576">
    <cfRule type="duplicateValues" dxfId="1" priority="2"/>
  </conditionalFormatting>
  <conditionalFormatting sqref="Y47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4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Критериум</vt:lpstr>
      <vt:lpstr>Критериум!Заголовки_для_печати</vt:lpstr>
      <vt:lpstr>'Список участников'!Заголовки_для_печати</vt:lpstr>
      <vt:lpstr>Критериум!Область_печати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2025-06-09T09:23:04Z</cp:lastPrinted>
  <dcterms:created xsi:type="dcterms:W3CDTF">1996-10-08T23:32:33Z</dcterms:created>
  <dcterms:modified xsi:type="dcterms:W3CDTF">2025-06-10T07:57:49Z</dcterms:modified>
</cp:coreProperties>
</file>