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ИГП 2 КМ\"/>
    </mc:Choice>
  </mc:AlternateContent>
  <bookViews>
    <workbookView xWindow="0" yWindow="0" windowWidth="24000" windowHeight="9105"/>
  </bookViews>
  <sheets>
    <sheet name="д 15-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1" l="1"/>
  <c r="H41" i="1"/>
  <c r="H40" i="1"/>
  <c r="H39" i="1"/>
  <c r="M37" i="1"/>
  <c r="M36" i="1"/>
  <c r="M35" i="1"/>
</calcChain>
</file>

<file path=xl/sharedStrings.xml><?xml version="1.0" encoding="utf-8"?>
<sst xmlns="http://schemas.openxmlformats.org/spreadsheetml/2006/main" count="117" uniqueCount="92">
  <si>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</si>
  <si>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</si>
  <si>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</si>
  <si>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</si>
  <si>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ГБУ ДО ВО СШОР № 1</t>
  </si>
  <si>
    <t>МЕЖРЕГИОНАЛЬНЫЕ СОРЕВНОВАНИЯ</t>
  </si>
  <si>
    <t>по велосипедному спорту</t>
  </si>
  <si>
    <t>ПЦФО</t>
  </si>
  <si>
    <t xml:space="preserve">ИТОГОВЫЙ ПРОТОКОЛ </t>
  </si>
  <si>
    <t>ТРЕК - ИНДИВИДУАЛЬНАЯ ГОНКА ПРЕСЛЕДОВАНИЯ 2 км</t>
  </si>
  <si>
    <t>ДЕВУШКИ 15-16 ЛЕТ</t>
  </si>
  <si>
    <r>
      <t xml:space="preserve"> МЕСТО ПРОВЕДЕНИЯ:</t>
    </r>
    <r>
      <rPr>
        <sz val="11"/>
        <rFont val="Calibri"/>
        <family val="2"/>
        <charset val="204"/>
        <scheme val="minor"/>
      </rPr>
      <t xml:space="preserve"> г. ВОРОНЕЖ, СК Велотрек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</si>
  <si>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14ч 30м </t>
    </r>
  </si>
  <si>
    <t xml:space="preserve">Номер-код ВРВС </t>
  </si>
  <si>
    <t>0080341811С</t>
  </si>
  <si>
    <r>
      <t xml:space="preserve"> ДАТА ПРОВЕДЕНИЯ: 16</t>
    </r>
    <r>
      <rPr>
        <sz val="11"/>
        <rFont val="Calibri"/>
        <family val="2"/>
        <charset val="204"/>
        <scheme val="minor"/>
      </rPr>
      <t xml:space="preserve"> июля 2025г.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</si>
  <si>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16ч 00м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</si>
  <si>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</si>
  <si>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</si>
  <si>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</si>
  <si>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</si>
  <si>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</si>
  <si>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</si>
  <si>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</si>
  <si>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</si>
  <si>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</si>
  <si>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</si>
  <si>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</si>
  <si>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</si>
  <si>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</si>
  <si>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</si>
  <si>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2000 м</t>
  </si>
  <si>
    <t>СУДЬЯ НА ФИНИШЕ:</t>
  </si>
  <si>
    <t>ЕЛИФЕРОВ А.В. (ВК, г.ВОРОНЕЖ)</t>
  </si>
  <si>
    <t>КРУГОВ/п.ф 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</si>
  <si>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</si>
  <si>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</si>
  <si>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</si>
  <si>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</si>
  <si>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</si>
  <si>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</si>
  <si>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</si>
  <si>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</si>
  <si>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</si>
  <si>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</si>
  <si>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</si>
  <si>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</si>
  <si>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 xml:space="preserve">0-1000 м </t>
  </si>
  <si>
    <t xml:space="preserve">1000-2000 м </t>
  </si>
  <si>
    <t>101 374 566 60</t>
  </si>
  <si>
    <t xml:space="preserve">АСТАФУРОВА Полина Дмитриевна </t>
  </si>
  <si>
    <t>КМС</t>
  </si>
  <si>
    <t>Воронежская область</t>
  </si>
  <si>
    <t>101 309 962 58</t>
  </si>
  <si>
    <t>ЗАКАЗОВА Анастасия Александровна</t>
  </si>
  <si>
    <t>101 425 072 29</t>
  </si>
  <si>
    <t xml:space="preserve">СУХАРЕВА Александра Александровна </t>
  </si>
  <si>
    <t>101 403 161 40</t>
  </si>
  <si>
    <t xml:space="preserve">КУТЮРИНА Виктория Владимировна </t>
  </si>
  <si>
    <t>101 446 177 85</t>
  </si>
  <si>
    <t xml:space="preserve">КОЗЛОВА Юлия Николаевна </t>
  </si>
  <si>
    <t>2 СР</t>
  </si>
  <si>
    <t>101 614 709 31</t>
  </si>
  <si>
    <t>БЕЛЯЕВА Анастасия Андреевна</t>
  </si>
  <si>
    <t>Московская область</t>
  </si>
  <si>
    <t>101 533 706 23</t>
  </si>
  <si>
    <t>СТУРОВА Валерия Романовна</t>
  </si>
  <si>
    <t>1 СР</t>
  </si>
  <si>
    <t>Липецкая оласть</t>
  </si>
  <si>
    <t>101 529 190 66</t>
  </si>
  <si>
    <t xml:space="preserve">СЕНИК Александра Сергеевна </t>
  </si>
  <si>
    <t>101 548 793 75</t>
  </si>
  <si>
    <t xml:space="preserve">ХИЖКИНА Мария Владимировна       </t>
  </si>
  <si>
    <t>101 639 330 14</t>
  </si>
  <si>
    <t>СПЕСИВЦЕВА Анастасия Романовна</t>
  </si>
  <si>
    <t>101 422 180 47</t>
  </si>
  <si>
    <t xml:space="preserve">КУЗНЕЦОВА Виктория Сергеевна </t>
  </si>
  <si>
    <t>ПОГОДНЫЕ УСЛОВИЯ</t>
  </si>
  <si>
    <t>СТАТИСТИКА ГОНКИ</t>
  </si>
  <si>
    <t>Температура: +30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</si>
  <si>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</si>
  <si>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</si>
  <si>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</si>
  <si>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</si>
  <si>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</si>
  <si>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</si>
  <si>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</si>
  <si>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</si>
  <si>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</si>
  <si>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Дисквалифицировано</t>
  </si>
  <si>
    <t>Н. стартовало</t>
  </si>
  <si>
    <t>3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</si>
</sst>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:ss.000"/>
    <numFmt numFmtId="165" formatCode="0.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3743705557422"/>
        <bgColor indexed="65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/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10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10" fillId="0" borderId="12" xfId="0" applyFont="1" applyBorder="1" applyAlignment="1">
      <alignment vertical="center"/>
    </xf>
    <xf numFmtId="49" fontId="10" fillId="0" borderId="12" xfId="0" applyNumberFormat="1" applyFont="1" applyBorder="1" applyAlignment="1">
      <alignment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horizontal="right"/>
    </xf>
    <xf numFmtId="0" fontId="8" fillId="0" borderId="16" xfId="0" applyFont="1" applyBorder="1" applyAlignment="1">
      <alignment horizontal="left" vertical="center"/>
    </xf>
    <xf numFmtId="0" fontId="9" fillId="0" borderId="14" xfId="0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vertical="center"/>
    </xf>
    <xf numFmtId="0" fontId="9" fillId="0" borderId="17" xfId="0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 wrapText="1"/>
    </xf>
    <xf numFmtId="14" fontId="13" fillId="0" borderId="33" xfId="0" applyNumberFormat="1" applyFont="1" applyBorder="1" applyAlignment="1">
      <alignment horizontal="center" vertical="center"/>
    </xf>
    <xf numFmtId="49" fontId="13" fillId="0" borderId="33" xfId="0" applyNumberFormat="1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164" fontId="14" fillId="0" borderId="33" xfId="0" applyNumberFormat="1" applyFont="1" applyBorder="1" applyAlignment="1">
      <alignment horizontal="center" vertical="center"/>
    </xf>
    <xf numFmtId="164" fontId="15" fillId="0" borderId="26" xfId="0" applyNumberFormat="1" applyFont="1" applyBorder="1" applyAlignment="1">
      <alignment horizontal="center" vertical="center"/>
    </xf>
    <xf numFmtId="165" fontId="16" fillId="0" borderId="34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164" fontId="15" fillId="0" borderId="36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14" fontId="13" fillId="0" borderId="33" xfId="0" applyNumberFormat="1" applyFont="1" applyBorder="1" applyAlignment="1">
      <alignment horizontal="center" vertical="center" wrapText="1"/>
    </xf>
    <xf numFmtId="164" fontId="17" fillId="0" borderId="33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164" fontId="15" fillId="0" borderId="39" xfId="0" applyNumberFormat="1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49" fontId="19" fillId="0" borderId="0" xfId="0" applyNumberFormat="1" applyFont="1" applyAlignment="1">
      <alignment vertical="center"/>
    </xf>
    <xf numFmtId="0" fontId="19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1" xfId="0" applyFont="1" applyBorder="1" applyAlignment="1">
      <alignment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</cellXfs>
  <cellStyles count="1">
    <cellStyle name="Обычный" xfId="0" builtinId="0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423333</xdr:colOff>
      <xdr:row>1</xdr:row>
      <xdr:rowOff>126999</xdr:rowOff>
    </xdr:from>
    <xdr:to>
      <xdr:col>12</xdr:col>
      <xdr:colOff>42332</xdr:colOff>
      <xdr:row>5</xdr:row>
      <xdr:rowOff>95250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A1418540-E8CD-4963-AD4A-4CD82ADCB6A0}"/>
            </a:ext>
          </a:extLst>
        </xdr:cNvPr>
        <xdr:cNvGrpSpPr/>
      </xdr:nvGrpSpPr>
      <xdr:grpSpPr>
        <a:xfrm>
          <a:off x="423333" y="365124"/>
          <a:ext cx="12658724" cy="920751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1F0AC0B6-F373-44A5-B5EB-1BA2F0573695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F7137365-DB62-4F05-827E-A009C82E945E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9E73DC42-94BE-477C-A028-380F17E558C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87E34A34-BEC8-4AAC-8781-A460BB8672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topLeftCell="A4" workbookViewId="0">
      <selection activeCell="A10" sqref="A10:M10"/>
    </sheetView>
  </sheetViews>
  <sheetFormatPr defaultRowHeight="15" x14ac:dyDescent="0.25"/>
  <cols>
    <col min="3" max="3" width="16.140625" customWidth="1"/>
    <col min="4" max="4" width="43.7109375" customWidth="1"/>
    <col min="5" max="5" width="12.42578125" bestFit="1" customWidth="1"/>
    <col min="6" max="6" width="7.7109375" bestFit="1" customWidth="1"/>
    <col min="7" max="7" width="35.5703125" bestFit="1" customWidth="1"/>
    <col min="8" max="8" width="12.7109375" customWidth="1"/>
    <col min="9" max="9" width="11" customWidth="1"/>
    <col min="10" max="10" width="10.28515625" bestFit="1" customWidth="1"/>
    <col min="11" max="11" width="12.5703125" bestFit="1" customWidth="1"/>
    <col min="12" max="12" width="15.140625" bestFit="1" customWidth="1"/>
    <col min="13" max="13" width="17.28515625" bestFit="1" customWidth="1"/>
  </cols>
  <sheetData>
    <row r="1" spans="1:13" ht="18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 x14ac:dyDescent="0.3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1" x14ac:dyDescent="0.3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" x14ac:dyDescent="0.3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21.75" thickBot="1" x14ac:dyDescent="0.4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9.5" thickTop="1" x14ac:dyDescent="0.25">
      <c r="A9" s="4" t="s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18.75" x14ac:dyDescent="0.25">
      <c r="A10" s="7" t="s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</row>
    <row r="11" spans="1:13" ht="18.75" x14ac:dyDescent="0.25">
      <c r="A11" s="10" t="s">
        <v>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1:13" ht="21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5"/>
      <c r="L12" s="14"/>
      <c r="M12" s="16"/>
    </row>
    <row r="13" spans="1:13" x14ac:dyDescent="0.25">
      <c r="A13" s="17" t="s">
        <v>11</v>
      </c>
      <c r="B13" s="18"/>
      <c r="C13" s="18"/>
      <c r="D13" s="19"/>
      <c r="E13" s="20"/>
      <c r="F13" s="20"/>
      <c r="G13" s="21" t="s">
        <v>12</v>
      </c>
      <c r="H13" s="20"/>
      <c r="I13" s="22"/>
      <c r="J13" s="22"/>
      <c r="K13" s="23"/>
      <c r="L13" s="24" t="s">
        <v>13</v>
      </c>
      <c r="M13" s="24" t="s">
        <v>14</v>
      </c>
    </row>
    <row r="14" spans="1:13" x14ac:dyDescent="0.25">
      <c r="A14" s="25" t="s">
        <v>15</v>
      </c>
      <c r="B14" s="26"/>
      <c r="C14" s="26"/>
      <c r="D14" s="27"/>
      <c r="E14" s="27"/>
      <c r="F14" s="27"/>
      <c r="G14" s="28" t="s">
        <v>16</v>
      </c>
      <c r="H14" s="27"/>
      <c r="I14" s="29"/>
      <c r="J14" s="29"/>
      <c r="K14" s="29"/>
      <c r="L14" s="30" t="s">
        <v>17</v>
      </c>
      <c r="M14" s="31" t="s">
        <v>18</v>
      </c>
    </row>
    <row r="15" spans="1:13" x14ac:dyDescent="0.25">
      <c r="A15" s="32" t="s">
        <v>19</v>
      </c>
      <c r="B15" s="33"/>
      <c r="C15" s="33"/>
      <c r="D15" s="33"/>
      <c r="E15" s="33"/>
      <c r="F15" s="33"/>
      <c r="G15" s="34"/>
      <c r="H15" s="35" t="s">
        <v>20</v>
      </c>
      <c r="I15" s="36"/>
      <c r="J15" s="36"/>
      <c r="K15" s="36"/>
      <c r="L15" s="36"/>
      <c r="M15" s="37"/>
    </row>
    <row r="16" spans="1:13" x14ac:dyDescent="0.25">
      <c r="A16" s="38" t="s">
        <v>21</v>
      </c>
      <c r="B16" s="39"/>
      <c r="C16" s="39"/>
      <c r="D16" s="40"/>
      <c r="E16" s="41"/>
      <c r="F16" s="40"/>
      <c r="G16" s="42"/>
      <c r="H16" s="43" t="s">
        <v>22</v>
      </c>
      <c r="I16" s="44"/>
      <c r="J16" s="44"/>
      <c r="K16" s="44"/>
      <c r="L16" s="45"/>
      <c r="M16" s="46" t="s">
        <v>23</v>
      </c>
    </row>
    <row r="17" spans="1:13" x14ac:dyDescent="0.25">
      <c r="A17" s="38" t="s">
        <v>24</v>
      </c>
      <c r="B17" s="39"/>
      <c r="C17" s="39"/>
      <c r="D17" s="44"/>
      <c r="E17" s="41"/>
      <c r="F17" s="40"/>
      <c r="G17" s="42" t="s">
        <v>25</v>
      </c>
      <c r="H17" s="43" t="s">
        <v>26</v>
      </c>
      <c r="I17" s="44"/>
      <c r="J17" s="44"/>
      <c r="K17" s="44"/>
      <c r="L17" s="45"/>
      <c r="M17" s="46" t="s">
        <v>27</v>
      </c>
    </row>
    <row r="18" spans="1:13" x14ac:dyDescent="0.25">
      <c r="A18" s="38" t="s">
        <v>28</v>
      </c>
      <c r="B18" s="39"/>
      <c r="C18" s="39"/>
      <c r="D18" s="44"/>
      <c r="E18" s="41"/>
      <c r="F18" s="40"/>
      <c r="G18" s="47" t="s">
        <v>29</v>
      </c>
      <c r="H18" s="48" t="s">
        <v>30</v>
      </c>
      <c r="I18" s="44"/>
      <c r="J18" s="44"/>
      <c r="K18" s="44"/>
      <c r="L18" s="45"/>
      <c r="M18" s="49" t="s">
        <v>31</v>
      </c>
    </row>
    <row r="19" spans="1:13" ht="15.75" thickBot="1" x14ac:dyDescent="0.3">
      <c r="A19" s="38" t="s">
        <v>32</v>
      </c>
      <c r="B19" s="50"/>
      <c r="C19" s="50"/>
      <c r="D19" s="51"/>
      <c r="E19" s="51"/>
      <c r="F19" s="51"/>
      <c r="G19" s="42" t="s">
        <v>33</v>
      </c>
      <c r="H19" s="48" t="s">
        <v>34</v>
      </c>
      <c r="I19" s="44"/>
      <c r="J19" s="44"/>
      <c r="K19" s="44"/>
      <c r="L19" s="45"/>
      <c r="M19" s="49"/>
    </row>
    <row r="20" spans="1:13" ht="16.5" thickTop="1" thickBot="1" x14ac:dyDescent="0.3">
      <c r="A20" s="52"/>
      <c r="B20" s="53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5"/>
    </row>
    <row r="21" spans="1:13" ht="35.25" customHeight="1" thickTop="1" thickBot="1" x14ac:dyDescent="0.3">
      <c r="A21" s="56" t="s">
        <v>35</v>
      </c>
      <c r="B21" s="57" t="s">
        <v>36</v>
      </c>
      <c r="C21" s="58" t="s">
        <v>37</v>
      </c>
      <c r="D21" s="58" t="s">
        <v>38</v>
      </c>
      <c r="E21" s="58" t="s">
        <v>39</v>
      </c>
      <c r="F21" s="58" t="s">
        <v>40</v>
      </c>
      <c r="G21" s="58" t="s">
        <v>41</v>
      </c>
      <c r="H21" s="59" t="s">
        <v>42</v>
      </c>
      <c r="I21" s="60"/>
      <c r="J21" s="61" t="s">
        <v>43</v>
      </c>
      <c r="K21" s="57" t="s">
        <v>44</v>
      </c>
      <c r="L21" s="62" t="s">
        <v>45</v>
      </c>
      <c r="M21" s="63" t="s">
        <v>46</v>
      </c>
    </row>
    <row r="22" spans="1:13" ht="16.5" thickTop="1" thickBot="1" x14ac:dyDescent="0.3">
      <c r="A22" s="64"/>
      <c r="B22" s="65"/>
      <c r="C22" s="65"/>
      <c r="D22" s="65"/>
      <c r="E22" s="65"/>
      <c r="F22" s="65"/>
      <c r="G22" s="65"/>
      <c r="H22" s="66" t="s">
        <v>47</v>
      </c>
      <c r="I22" s="66" t="s">
        <v>48</v>
      </c>
      <c r="J22" s="67"/>
      <c r="K22" s="65"/>
      <c r="L22" s="68"/>
      <c r="M22" s="69"/>
    </row>
    <row r="23" spans="1:13" ht="17.25" thickTop="1" thickBot="1" x14ac:dyDescent="0.3">
      <c r="A23" s="70">
        <v>1</v>
      </c>
      <c r="B23" s="70">
        <v>10</v>
      </c>
      <c r="C23" s="71" t="s">
        <v>49</v>
      </c>
      <c r="D23" s="72" t="s">
        <v>50</v>
      </c>
      <c r="E23" s="73">
        <v>40115</v>
      </c>
      <c r="F23" s="74" t="s">
        <v>51</v>
      </c>
      <c r="G23" s="75" t="s">
        <v>52</v>
      </c>
      <c r="H23" s="76">
        <v>1.0002314814814815E-3</v>
      </c>
      <c r="I23" s="76">
        <v>9.5451388888888908E-4</v>
      </c>
      <c r="J23" s="77">
        <v>1.9547453703703706E-3</v>
      </c>
      <c r="K23" s="78">
        <v>42.631298478299477</v>
      </c>
      <c r="L23" s="79"/>
      <c r="M23" s="80"/>
    </row>
    <row r="24" spans="1:13" ht="17.25" thickTop="1" thickBot="1" x14ac:dyDescent="0.3">
      <c r="A24" s="70">
        <v>2</v>
      </c>
      <c r="B24" s="70">
        <v>12</v>
      </c>
      <c r="C24" s="75" t="s">
        <v>53</v>
      </c>
      <c r="D24" s="81" t="s">
        <v>54</v>
      </c>
      <c r="E24" s="73">
        <v>39890</v>
      </c>
      <c r="F24" s="75" t="s">
        <v>51</v>
      </c>
      <c r="G24" s="75" t="s">
        <v>52</v>
      </c>
      <c r="H24" s="76">
        <v>9.9652777777777782E-4</v>
      </c>
      <c r="I24" s="76">
        <v>1.0083333333333335E-3</v>
      </c>
      <c r="J24" s="82">
        <v>2.0048611111111113E-3</v>
      </c>
      <c r="K24" s="78">
        <v>41.565639071700723</v>
      </c>
      <c r="L24" s="83"/>
      <c r="M24" s="84"/>
    </row>
    <row r="25" spans="1:13" ht="17.25" thickTop="1" thickBot="1" x14ac:dyDescent="0.3">
      <c r="A25" s="70">
        <v>3</v>
      </c>
      <c r="B25" s="70">
        <v>20</v>
      </c>
      <c r="C25" s="75" t="s">
        <v>55</v>
      </c>
      <c r="D25" s="81" t="s">
        <v>56</v>
      </c>
      <c r="E25" s="85">
        <v>40249</v>
      </c>
      <c r="F25" s="81" t="s">
        <v>51</v>
      </c>
      <c r="G25" s="75" t="s">
        <v>52</v>
      </c>
      <c r="H25" s="76">
        <v>1.017361111111111E-3</v>
      </c>
      <c r="I25" s="76">
        <v>1.0156250000000003E-3</v>
      </c>
      <c r="J25" s="82">
        <v>2.0329861111111113E-3</v>
      </c>
      <c r="K25" s="78">
        <v>40.990606319385137</v>
      </c>
      <c r="L25" s="83"/>
      <c r="M25" s="84"/>
    </row>
    <row r="26" spans="1:13" ht="17.25" thickTop="1" thickBot="1" x14ac:dyDescent="0.3">
      <c r="A26" s="70">
        <v>4</v>
      </c>
      <c r="B26" s="70">
        <v>17</v>
      </c>
      <c r="C26" s="81" t="s">
        <v>57</v>
      </c>
      <c r="D26" s="81" t="s">
        <v>58</v>
      </c>
      <c r="E26" s="85">
        <v>40244</v>
      </c>
      <c r="F26" s="81" t="s">
        <v>51</v>
      </c>
      <c r="G26" s="75" t="s">
        <v>52</v>
      </c>
      <c r="H26" s="86">
        <v>9.9725694444444449E-4</v>
      </c>
      <c r="I26" s="76">
        <v>1.0580671296296295E-3</v>
      </c>
      <c r="J26" s="77">
        <v>2.055324074074074E-3</v>
      </c>
      <c r="K26" s="78">
        <v>40.545106430904383</v>
      </c>
      <c r="L26" s="83"/>
      <c r="M26" s="84"/>
    </row>
    <row r="27" spans="1:13" ht="17.25" thickTop="1" thickBot="1" x14ac:dyDescent="0.3">
      <c r="A27" s="70">
        <v>5</v>
      </c>
      <c r="B27" s="70">
        <v>15</v>
      </c>
      <c r="C27" s="75" t="s">
        <v>59</v>
      </c>
      <c r="D27" s="81" t="s">
        <v>60</v>
      </c>
      <c r="E27" s="73">
        <v>40399</v>
      </c>
      <c r="F27" s="74" t="s">
        <v>61</v>
      </c>
      <c r="G27" s="75" t="s">
        <v>52</v>
      </c>
      <c r="H27" s="86">
        <v>1.0182870370370369E-3</v>
      </c>
      <c r="I27" s="76">
        <v>1.0473379629629632E-3</v>
      </c>
      <c r="J27" s="77">
        <v>2.0656250000000002E-3</v>
      </c>
      <c r="K27" s="78">
        <v>40.342914775592533</v>
      </c>
      <c r="L27" s="83"/>
      <c r="M27" s="84"/>
    </row>
    <row r="28" spans="1:13" ht="17.25" thickTop="1" thickBot="1" x14ac:dyDescent="0.3">
      <c r="A28" s="70">
        <v>6</v>
      </c>
      <c r="B28" s="70">
        <v>19</v>
      </c>
      <c r="C28" s="75" t="s">
        <v>62</v>
      </c>
      <c r="D28" s="81" t="s">
        <v>63</v>
      </c>
      <c r="E28" s="85">
        <v>40646</v>
      </c>
      <c r="F28" s="81" t="s">
        <v>61</v>
      </c>
      <c r="G28" s="81" t="s">
        <v>64</v>
      </c>
      <c r="H28" s="86">
        <v>1.0199074074074073E-3</v>
      </c>
      <c r="I28" s="76">
        <v>1.0524305555555556E-3</v>
      </c>
      <c r="J28" s="77">
        <v>2.0723379629629629E-3</v>
      </c>
      <c r="K28" s="78">
        <v>40.212231220329521</v>
      </c>
      <c r="L28" s="83"/>
      <c r="M28" s="84"/>
    </row>
    <row r="29" spans="1:13" ht="17.25" thickTop="1" thickBot="1" x14ac:dyDescent="0.3">
      <c r="A29" s="70">
        <v>7</v>
      </c>
      <c r="B29" s="70">
        <v>34</v>
      </c>
      <c r="C29" s="81" t="s">
        <v>65</v>
      </c>
      <c r="D29" s="75" t="s">
        <v>66</v>
      </c>
      <c r="E29" s="73">
        <v>40342</v>
      </c>
      <c r="F29" s="75" t="s">
        <v>67</v>
      </c>
      <c r="G29" s="75" t="s">
        <v>68</v>
      </c>
      <c r="H29" s="86">
        <v>1.0452546296296297E-3</v>
      </c>
      <c r="I29" s="76">
        <v>1.0395833333333331E-3</v>
      </c>
      <c r="J29" s="77">
        <v>2.0848379629629628E-3</v>
      </c>
      <c r="K29" s="78">
        <v>39.971131960250929</v>
      </c>
      <c r="L29" s="83"/>
      <c r="M29" s="84"/>
    </row>
    <row r="30" spans="1:13" ht="17.25" thickTop="1" thickBot="1" x14ac:dyDescent="0.3">
      <c r="A30" s="70">
        <v>8</v>
      </c>
      <c r="B30" s="87">
        <v>53</v>
      </c>
      <c r="C30" s="75" t="s">
        <v>69</v>
      </c>
      <c r="D30" s="81" t="s">
        <v>70</v>
      </c>
      <c r="E30" s="73">
        <v>40283</v>
      </c>
      <c r="F30" s="74" t="s">
        <v>61</v>
      </c>
      <c r="G30" s="75" t="s">
        <v>52</v>
      </c>
      <c r="H30" s="86">
        <v>1.0387731481481483E-3</v>
      </c>
      <c r="I30" s="76">
        <v>1.0624999999999999E-3</v>
      </c>
      <c r="J30" s="77">
        <v>2.1012731481481481E-3</v>
      </c>
      <c r="K30" s="78">
        <v>39.658496282015975</v>
      </c>
      <c r="L30" s="83"/>
      <c r="M30" s="84"/>
    </row>
    <row r="31" spans="1:13" ht="17.25" thickTop="1" thickBot="1" x14ac:dyDescent="0.3">
      <c r="A31" s="70">
        <v>9</v>
      </c>
      <c r="B31" s="70">
        <v>21</v>
      </c>
      <c r="C31" s="71" t="s">
        <v>71</v>
      </c>
      <c r="D31" s="72" t="s">
        <v>72</v>
      </c>
      <c r="E31" s="73">
        <v>40775</v>
      </c>
      <c r="F31" s="74" t="s">
        <v>61</v>
      </c>
      <c r="G31" s="75" t="s">
        <v>52</v>
      </c>
      <c r="H31" s="86">
        <v>1.0359953703703705E-3</v>
      </c>
      <c r="I31" s="76">
        <v>1.1010416666666666E-3</v>
      </c>
      <c r="J31" s="77">
        <v>2.1370370370370371E-3</v>
      </c>
      <c r="K31" s="78">
        <v>38.994800693240897</v>
      </c>
      <c r="L31" s="83"/>
      <c r="M31" s="84"/>
    </row>
    <row r="32" spans="1:13" ht="17.25" thickTop="1" thickBot="1" x14ac:dyDescent="0.3">
      <c r="A32" s="70">
        <v>10</v>
      </c>
      <c r="B32" s="87">
        <v>54</v>
      </c>
      <c r="C32" s="75" t="s">
        <v>73</v>
      </c>
      <c r="D32" s="75" t="s">
        <v>74</v>
      </c>
      <c r="E32" s="73">
        <v>40768</v>
      </c>
      <c r="F32" s="75" t="s">
        <v>61</v>
      </c>
      <c r="G32" s="75" t="s">
        <v>68</v>
      </c>
      <c r="H32" s="86">
        <v>1.1299768518518518E-3</v>
      </c>
      <c r="I32" s="76">
        <v>1.1774305555555555E-3</v>
      </c>
      <c r="J32" s="77">
        <v>2.3074074074074073E-3</v>
      </c>
      <c r="K32" s="78">
        <v>36.115569823434996</v>
      </c>
      <c r="L32" s="83"/>
      <c r="M32" s="84"/>
    </row>
    <row r="33" spans="1:13" ht="16.5" thickTop="1" x14ac:dyDescent="0.25">
      <c r="A33" s="70">
        <v>11</v>
      </c>
      <c r="B33" s="70">
        <v>16</v>
      </c>
      <c r="C33" s="75" t="s">
        <v>75</v>
      </c>
      <c r="D33" s="81" t="s">
        <v>76</v>
      </c>
      <c r="E33" s="73">
        <v>40035</v>
      </c>
      <c r="F33" s="74" t="s">
        <v>61</v>
      </c>
      <c r="G33" s="75" t="s">
        <v>52</v>
      </c>
      <c r="H33" s="86">
        <v>1.1271990740740741E-3</v>
      </c>
      <c r="I33" s="76">
        <v>1.2339120370370371E-3</v>
      </c>
      <c r="J33" s="88">
        <v>2.3611111111111111E-3</v>
      </c>
      <c r="K33" s="78">
        <v>35.294117647058819</v>
      </c>
      <c r="L33" s="83"/>
      <c r="M33" s="84"/>
    </row>
    <row r="34" spans="1:13" x14ac:dyDescent="0.25">
      <c r="A34" s="89" t="s">
        <v>77</v>
      </c>
      <c r="B34" s="90"/>
      <c r="C34" s="90"/>
      <c r="D34" s="90"/>
      <c r="E34" s="90"/>
      <c r="F34" s="90"/>
      <c r="G34" s="91" t="s">
        <v>78</v>
      </c>
      <c r="H34" s="90"/>
      <c r="I34" s="90"/>
      <c r="J34" s="90"/>
      <c r="K34" s="90"/>
      <c r="L34" s="90"/>
      <c r="M34" s="91"/>
    </row>
    <row r="35" spans="1:13" x14ac:dyDescent="0.25">
      <c r="A35" s="92" t="s">
        <v>79</v>
      </c>
      <c r="B35" s="93"/>
      <c r="C35" s="93"/>
      <c r="D35" s="93"/>
      <c r="E35" s="93"/>
      <c r="F35" s="93"/>
      <c r="G35" s="94" t="s">
        <v>80</v>
      </c>
      <c r="H35" s="95">
        <v>3</v>
      </c>
      <c r="I35" s="96"/>
      <c r="J35" s="96"/>
      <c r="K35" s="97"/>
      <c r="L35" s="98" t="s">
        <v>81</v>
      </c>
      <c r="M35" s="99">
        <f>COUNTIF(F32:F71, "ЗМС")</f>
        <v>0</v>
      </c>
    </row>
    <row r="36" spans="1:13" x14ac:dyDescent="0.25">
      <c r="A36" s="92" t="s">
        <v>82</v>
      </c>
      <c r="B36" s="100"/>
      <c r="C36" s="100"/>
      <c r="D36" s="100"/>
      <c r="E36" s="100"/>
      <c r="F36" s="100"/>
      <c r="G36" s="94" t="s">
        <v>83</v>
      </c>
      <c r="H36" s="95">
        <v>11</v>
      </c>
      <c r="I36" s="96"/>
      <c r="J36" s="96"/>
      <c r="K36" s="101"/>
      <c r="L36" s="98" t="s">
        <v>84</v>
      </c>
      <c r="M36" s="99">
        <f>COUNTIF(F32:F71, "МСМК")</f>
        <v>0</v>
      </c>
    </row>
    <row r="37" spans="1:13" x14ac:dyDescent="0.25">
      <c r="A37" s="92"/>
      <c r="B37" s="100"/>
      <c r="C37" s="100"/>
      <c r="D37" s="100"/>
      <c r="E37" s="100"/>
      <c r="F37" s="100"/>
      <c r="G37" s="94" t="s">
        <v>85</v>
      </c>
      <c r="H37" s="95">
        <v>11</v>
      </c>
      <c r="I37" s="96"/>
      <c r="J37" s="96"/>
      <c r="K37" s="97"/>
      <c r="L37" s="98" t="s">
        <v>86</v>
      </c>
      <c r="M37" s="99">
        <f>COUNTIF(F32:F71, "МС")</f>
        <v>0</v>
      </c>
    </row>
    <row r="38" spans="1:13" x14ac:dyDescent="0.25">
      <c r="A38" s="92"/>
      <c r="B38" s="100"/>
      <c r="C38" s="100"/>
      <c r="D38" s="100"/>
      <c r="E38" s="100"/>
      <c r="F38" s="100"/>
      <c r="G38" s="94" t="s">
        <v>87</v>
      </c>
      <c r="H38" s="95">
        <v>11</v>
      </c>
      <c r="I38" s="96"/>
      <c r="J38" s="96"/>
      <c r="K38" s="101"/>
      <c r="L38" s="98" t="s">
        <v>51</v>
      </c>
      <c r="M38" s="99">
        <v>4</v>
      </c>
    </row>
    <row r="39" spans="1:13" x14ac:dyDescent="0.25">
      <c r="A39" s="92"/>
      <c r="B39" s="100"/>
      <c r="C39" s="100"/>
      <c r="D39" s="100"/>
      <c r="E39" s="100"/>
      <c r="F39" s="100"/>
      <c r="G39" s="94" t="s">
        <v>88</v>
      </c>
      <c r="H39" s="95">
        <f>COUNTIF(A70:A71, "НФ")</f>
        <v>0</v>
      </c>
      <c r="I39" s="96"/>
      <c r="J39" s="96"/>
      <c r="K39" s="96"/>
      <c r="L39" s="98" t="s">
        <v>67</v>
      </c>
      <c r="M39" s="99">
        <v>1</v>
      </c>
    </row>
    <row r="40" spans="1:13" ht="15.75" x14ac:dyDescent="0.25">
      <c r="A40" s="102"/>
      <c r="B40" s="93"/>
      <c r="C40" s="93"/>
      <c r="D40" s="93"/>
      <c r="E40" s="93"/>
      <c r="F40" s="93"/>
      <c r="G40" s="94" t="s">
        <v>89</v>
      </c>
      <c r="H40" s="95">
        <f>COUNTIF(A70:A71, "ДСКВ")</f>
        <v>0</v>
      </c>
      <c r="I40" s="103"/>
      <c r="J40" s="103"/>
      <c r="K40" s="103"/>
      <c r="L40" s="98" t="s">
        <v>61</v>
      </c>
      <c r="M40" s="99">
        <v>6</v>
      </c>
    </row>
    <row r="41" spans="1:13" x14ac:dyDescent="0.25">
      <c r="A41" s="102"/>
      <c r="B41" s="100"/>
      <c r="C41" s="100"/>
      <c r="D41" s="100"/>
      <c r="E41" s="100"/>
      <c r="F41" s="100"/>
      <c r="G41" s="94" t="s">
        <v>90</v>
      </c>
      <c r="H41" s="95">
        <f>COUNTIF(A70:A71, "НС")</f>
        <v>0</v>
      </c>
      <c r="I41" s="104"/>
      <c r="J41" s="104"/>
      <c r="K41" s="104"/>
      <c r="L41" s="98" t="s">
        <v>91</v>
      </c>
      <c r="M41" s="99">
        <f>COUNTIF(F32:F71, "3 СР")</f>
        <v>0</v>
      </c>
    </row>
    <row r="42" spans="1:13" x14ac:dyDescent="0.25">
      <c r="A42" s="92"/>
      <c r="B42" s="96"/>
      <c r="C42" s="96"/>
      <c r="D42" s="96"/>
      <c r="E42" s="96"/>
      <c r="F42" s="105"/>
      <c r="G42" s="96"/>
      <c r="H42" s="96"/>
      <c r="I42" s="96"/>
      <c r="J42" s="104"/>
      <c r="K42" s="104"/>
      <c r="L42" s="104"/>
      <c r="M42" s="106"/>
    </row>
    <row r="43" spans="1:13" ht="15.75" x14ac:dyDescent="0.25">
      <c r="A43" s="107" t="s">
        <v>24</v>
      </c>
      <c r="B43" s="108"/>
      <c r="C43" s="108"/>
      <c r="D43" s="108"/>
      <c r="E43" s="108" t="s">
        <v>28</v>
      </c>
      <c r="F43" s="108"/>
      <c r="G43" s="108"/>
      <c r="H43" s="108" t="s">
        <v>32</v>
      </c>
      <c r="I43" s="108"/>
      <c r="J43" s="108"/>
      <c r="K43" s="108"/>
      <c r="L43" s="109"/>
      <c r="M43" s="109"/>
    </row>
    <row r="44" spans="1:13" x14ac:dyDescent="0.25">
      <c r="A44" s="110"/>
      <c r="B44" s="111"/>
      <c r="C44" s="111"/>
      <c r="D44" s="111"/>
      <c r="E44" s="111"/>
      <c r="F44" s="111"/>
      <c r="G44" s="111"/>
      <c r="H44" s="111"/>
      <c r="I44" s="111"/>
      <c r="J44" s="111"/>
      <c r="K44" s="112"/>
      <c r="L44" s="112"/>
      <c r="M44" s="113"/>
    </row>
    <row r="45" spans="1:13" x14ac:dyDescent="0.25">
      <c r="A45" s="114"/>
      <c r="B45" s="104"/>
      <c r="C45" s="104"/>
      <c r="D45" s="104"/>
      <c r="E45" s="104"/>
      <c r="F45" s="104"/>
      <c r="G45" s="104"/>
      <c r="H45" s="104"/>
      <c r="I45" s="104"/>
      <c r="J45" s="104"/>
      <c r="K45" s="96"/>
      <c r="L45" s="96"/>
      <c r="M45" s="16"/>
    </row>
    <row r="46" spans="1:13" x14ac:dyDescent="0.25">
      <c r="A46" s="110"/>
      <c r="B46" s="111"/>
      <c r="C46" s="111"/>
      <c r="D46" s="111"/>
      <c r="E46" s="111"/>
      <c r="F46" s="111"/>
      <c r="G46" s="111"/>
      <c r="H46" s="111"/>
      <c r="I46" s="111"/>
      <c r="J46" s="111"/>
      <c r="K46" s="96"/>
      <c r="L46" s="96"/>
      <c r="M46" s="16"/>
    </row>
    <row r="47" spans="1:13" x14ac:dyDescent="0.25">
      <c r="A47" s="110"/>
      <c r="B47" s="111"/>
      <c r="C47" s="111"/>
      <c r="D47" s="111"/>
      <c r="E47" s="111"/>
      <c r="F47" s="115"/>
      <c r="G47" s="115"/>
      <c r="H47" s="115"/>
      <c r="I47" s="115"/>
      <c r="J47" s="115"/>
      <c r="K47" s="105"/>
      <c r="L47" s="105"/>
      <c r="M47" s="116"/>
    </row>
    <row r="48" spans="1:13" ht="16.5" thickBot="1" x14ac:dyDescent="0.3">
      <c r="A48" s="117" t="s">
        <v>25</v>
      </c>
      <c r="B48" s="118"/>
      <c r="C48" s="118"/>
      <c r="D48" s="118"/>
      <c r="E48" s="118" t="s">
        <v>29</v>
      </c>
      <c r="F48" s="118"/>
      <c r="G48" s="118"/>
      <c r="H48" s="118" t="s">
        <v>33</v>
      </c>
      <c r="I48" s="118"/>
      <c r="J48" s="118"/>
      <c r="K48" s="118"/>
      <c r="L48" s="119"/>
      <c r="M48" s="119"/>
    </row>
    <row r="49" ht="15.75" thickTop="1" x14ac:dyDescent="0.25"/>
  </sheetData>
  <mergeCells count="39">
    <mergeCell ref="L48:M48"/>
    <mergeCell ref="A46:E46"/>
    <mergeCell ref="F46:J46"/>
    <mergeCell ref="A47:E47"/>
    <mergeCell ref="F47:J47"/>
    <mergeCell ref="A48:D48"/>
    <mergeCell ref="E48:G48"/>
    <mergeCell ref="H48:K48"/>
    <mergeCell ref="A43:D43"/>
    <mergeCell ref="E43:G43"/>
    <mergeCell ref="H43:K43"/>
    <mergeCell ref="L43:M43"/>
    <mergeCell ref="A44:E44"/>
    <mergeCell ref="F44:J44"/>
    <mergeCell ref="G21:G22"/>
    <mergeCell ref="H21:I21"/>
    <mergeCell ref="K21:K22"/>
    <mergeCell ref="L21:L22"/>
    <mergeCell ref="M21:M22"/>
    <mergeCell ref="A34:F34"/>
    <mergeCell ref="G34:M34"/>
    <mergeCell ref="A21:A22"/>
    <mergeCell ref="B21:B22"/>
    <mergeCell ref="C21:C22"/>
    <mergeCell ref="D21:D22"/>
    <mergeCell ref="E21:E22"/>
    <mergeCell ref="F21:F22"/>
    <mergeCell ref="A7:M7"/>
    <mergeCell ref="A8:M8"/>
    <mergeCell ref="A9:M9"/>
    <mergeCell ref="A10:M10"/>
    <mergeCell ref="A11:M11"/>
    <mergeCell ref="A15:G15"/>
    <mergeCell ref="A1:M1"/>
    <mergeCell ref="A2:M2"/>
    <mergeCell ref="A3:M3"/>
    <mergeCell ref="A4:M4"/>
    <mergeCell ref="A5:M5"/>
    <mergeCell ref="A6:M6"/>
  </mergeCells>
  <conditionalFormatting sqref="D23">
    <cfRule type="duplicateValues" dxfId="9" priority="9"/>
    <cfRule type="duplicateValues" dxfId="8" priority="10"/>
  </conditionalFormatting>
  <conditionalFormatting sqref="D25">
    <cfRule type="duplicateValues" dxfId="7" priority="7"/>
    <cfRule type="duplicateValues" dxfId="6" priority="8"/>
  </conditionalFormatting>
  <conditionalFormatting sqref="D30">
    <cfRule type="duplicateValues" dxfId="5" priority="5"/>
    <cfRule type="duplicateValues" dxfId="4" priority="6"/>
  </conditionalFormatting>
  <conditionalFormatting sqref="D33">
    <cfRule type="duplicateValues" dxfId="3" priority="3"/>
    <cfRule type="duplicateValues" dxfId="2" priority="4"/>
  </conditionalFormatting>
  <conditionalFormatting sqref="D27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 15-16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2025-07-23T16:19:20Z</dcterms:created>
  <dcterms:modified xsi:type="dcterms:W3CDTF">2025-07-23T16:19:48Z</dcterms:modified>
</cp:coreProperties>
</file>