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Гонки\ЕИСП\Тула\"/>
    </mc:Choice>
  </mc:AlternateContent>
  <xr:revisionPtr revIDLastSave="0" documentId="13_ncr:1_{FA8A684C-6822-413A-8BDF-FB45E61A4994}" xr6:coauthVersionLast="47" xr6:coauthVersionMax="47" xr10:uidLastSave="{00000000-0000-0000-0000-000000000000}"/>
  <bookViews>
    <workbookView xWindow="15045" yWindow="75" windowWidth="13680" windowHeight="15255" xr2:uid="{346A3290-FE3C-4062-8EF2-B2D01034F753}"/>
  </bookViews>
  <sheets>
    <sheet name="юниоры 19-22 1000 м " sheetId="1" r:id="rId1"/>
  </sheets>
  <definedNames>
    <definedName name="_xlnm._FilterDatabase" localSheetId="0" hidden="1">'юниоры 19-22 1000 м '!$B$23:$P$40</definedName>
    <definedName name="_xlnm.Print_Area" localSheetId="0">'юниоры 19-22 1000 м '!$A$1:$N$70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6" i="1" l="1"/>
  <c r="J46" i="1"/>
  <c r="I47" i="1"/>
  <c r="J47" i="1"/>
  <c r="I48" i="1"/>
  <c r="J48" i="1"/>
  <c r="I49" i="1"/>
  <c r="J49" i="1"/>
  <c r="L49" i="1"/>
  <c r="L48" i="1"/>
  <c r="L47" i="1"/>
  <c r="L46" i="1"/>
  <c r="I42" i="1"/>
  <c r="J42" i="1"/>
  <c r="I43" i="1"/>
  <c r="J43" i="1"/>
  <c r="I44" i="1"/>
  <c r="J44" i="1"/>
  <c r="I45" i="1"/>
  <c r="J45" i="1"/>
  <c r="L45" i="1"/>
  <c r="L44" i="1"/>
  <c r="L43" i="1"/>
  <c r="L42" i="1"/>
  <c r="I38" i="1"/>
  <c r="J38" i="1"/>
  <c r="I39" i="1"/>
  <c r="J39" i="1"/>
  <c r="I40" i="1"/>
  <c r="J40" i="1"/>
  <c r="I41" i="1"/>
  <c r="J41" i="1"/>
  <c r="L41" i="1"/>
  <c r="L40" i="1"/>
  <c r="L39" i="1"/>
  <c r="L38" i="1"/>
  <c r="I33" i="1"/>
  <c r="J33" i="1"/>
  <c r="I34" i="1"/>
  <c r="J34" i="1"/>
  <c r="I35" i="1"/>
  <c r="J35" i="1"/>
  <c r="I36" i="1"/>
  <c r="J36" i="1"/>
  <c r="I37" i="1"/>
  <c r="J37" i="1"/>
  <c r="L37" i="1"/>
  <c r="L36" i="1"/>
  <c r="L35" i="1"/>
  <c r="L34" i="1"/>
  <c r="L33" i="1"/>
  <c r="I29" i="1"/>
  <c r="J29" i="1"/>
  <c r="I30" i="1"/>
  <c r="J30" i="1"/>
  <c r="I31" i="1"/>
  <c r="J31" i="1"/>
  <c r="I32" i="1"/>
  <c r="J32" i="1"/>
  <c r="L32" i="1"/>
  <c r="L31" i="1"/>
  <c r="L30" i="1"/>
  <c r="L29" i="1"/>
  <c r="I25" i="1"/>
  <c r="J25" i="1"/>
  <c r="I26" i="1"/>
  <c r="J26" i="1"/>
  <c r="I27" i="1"/>
  <c r="J27" i="1"/>
  <c r="I28" i="1"/>
  <c r="J28" i="1"/>
  <c r="L25" i="1"/>
  <c r="L26" i="1"/>
  <c r="L27" i="1"/>
  <c r="L28" i="1"/>
  <c r="J24" i="1"/>
  <c r="I24" i="1"/>
  <c r="L24" i="1"/>
  <c r="L70" i="1" l="1"/>
  <c r="H70" i="1"/>
  <c r="E70" i="1"/>
  <c r="H62" i="1"/>
  <c r="H61" i="1"/>
  <c r="H60" i="1"/>
  <c r="H59" i="1"/>
  <c r="L58" i="1"/>
  <c r="L59" i="1"/>
  <c r="L57" i="1"/>
  <c r="H58" i="1" l="1"/>
  <c r="H57" i="1" s="1"/>
  <c r="L61" i="1"/>
  <c r="L60" i="1"/>
  <c r="L56" i="1"/>
  <c r="L62" i="1"/>
</calcChain>
</file>

<file path=xl/sharedStrings.xml><?xml version="1.0" encoding="utf-8"?>
<sst xmlns="http://schemas.openxmlformats.org/spreadsheetml/2006/main" count="213" uniqueCount="131">
  <si>
    <t>Министерство спорта Российской Федерации</t>
  </si>
  <si>
    <t>Федерация велосипедного спорта России</t>
  </si>
  <si>
    <t/>
  </si>
  <si>
    <t>по велосипедному спорту</t>
  </si>
  <si>
    <t>ИТОГОВЫЙ ПРОТОКОЛ</t>
  </si>
  <si>
    <t>МЕСТО ПРОВЕДЕНИЯ: г.Тула</t>
  </si>
  <si>
    <t>ИНФОРМАЦИЯ О ЖЮРИ И ГСК СОРЕВНОВАНИЙ:</t>
  </si>
  <si>
    <t>ТЕХНИЧЕСКИЕ ДАННЫЕ ТРАССЫ:</t>
  </si>
  <si>
    <t>НАЗВАНИЕ ТРАССЫ / РЕГ. НОМЕР: велотрек "Арсенал"</t>
  </si>
  <si>
    <t>ГЛАВНЫЙ СУДЬЯ:</t>
  </si>
  <si>
    <t>ПОКРЫТИЕ ТРЕКА: цемент</t>
  </si>
  <si>
    <t>ГЛАВНЫЙ СЕКРЕТАРЬ:</t>
  </si>
  <si>
    <t>ДЛИНА ТРЕКА: 333 м</t>
  </si>
  <si>
    <t>СУДЬЯ НА ФИНИШЕ:</t>
  </si>
  <si>
    <t>Гниденко В.Н. (ВК, Тульская область)</t>
  </si>
  <si>
    <t>ДИСТАНЦИЯ: ДЛИНА КРУГА/КРУГОВ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</si>
  <si>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</si>
  <si>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</si>
  <si>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</si>
  <si>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</si>
  <si>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</si>
  <si>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</si>
  <si>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</si>
  <si>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РЕЗУЛЬТАТ И МЕСТО НА ОТРЕЗКЕ</t>
  </si>
  <si>
    <t>РЕЗУЛЬТАТ</t>
  </si>
  <si>
    <t>СКОРОСТЬ км/ч</t>
  </si>
  <si>
    <t>ВЫПОЛНЕНИЕ НТУ ЕВСК</t>
  </si>
  <si>
    <t>ПРИМЕЧАНИЕ</t>
  </si>
  <si>
    <t>ПОГОДНЫЕ УСЛОВИЯ</t>
  </si>
  <si>
    <t>Температура: +22</t>
  </si>
  <si>
    <t>Субъектов РФ</t>
  </si>
  <si>
    <t>ЗМС</t>
  </si>
  <si>
    <t>Влажность: 51 %</t>
  </si>
  <si>
    <t>Заявлено</t>
  </si>
  <si>
    <t>МСМК</t>
  </si>
  <si>
    <t>Стартовало</t>
  </si>
  <si>
    <t>МС</t>
  </si>
  <si>
    <t>Финишировало</t>
  </si>
  <si>
    <t>КМС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</si>
  <si>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</si>
  <si>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</si>
  <si>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</si>
  <si>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</si>
  <si>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</si>
  <si>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</si>
  <si>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ГЛАВНЫЙ СУДЬЯ</t>
  </si>
  <si>
    <t>ГЛАВНЫЙ СЕКРЕТАРЬ</t>
  </si>
  <si>
    <t>СУДЬЯ НА ФИНИШЕ</t>
  </si>
  <si>
    <t>Москва</t>
  </si>
  <si>
    <t>Попова Е.В. (ВК, Воронежская область)</t>
  </si>
  <si>
    <t>Гонова М.В. (ВК, Москва)</t>
  </si>
  <si>
    <t>Тульская обл.</t>
  </si>
  <si>
    <t>Омская обл.</t>
  </si>
  <si>
    <t>1000м</t>
  </si>
  <si>
    <t>1000м-2000м</t>
  </si>
  <si>
    <t>КУБОК РОССИИ</t>
  </si>
  <si>
    <t>ДАТА ПРОВЕДЕНИЯ: 18 Июня 2025 года</t>
  </si>
  <si>
    <t>трек - командная гонка преследования 3 км</t>
  </si>
  <si>
    <t>№ ВРВС: 0080381811Я</t>
  </si>
  <si>
    <t>№ ЕКП 2025: 2008710020033891</t>
  </si>
  <si>
    <t>2000м-3000м</t>
  </si>
  <si>
    <t>Омская обл./Новосиб. обл.</t>
  </si>
  <si>
    <t>Респ. Адыгея</t>
  </si>
  <si>
    <t>Ростовская обл.</t>
  </si>
  <si>
    <t>0,333/9</t>
  </si>
  <si>
    <t>100 152 665 68</t>
  </si>
  <si>
    <t>Шакотько Александр Витальевич</t>
  </si>
  <si>
    <t>100 159 586 05</t>
  </si>
  <si>
    <t>Тихонин Евгений Тимофеевич</t>
  </si>
  <si>
    <t>100 091 945 70</t>
  </si>
  <si>
    <t>Разумов Никита Юрьевич</t>
  </si>
  <si>
    <t>100 097 375 68</t>
  </si>
  <si>
    <t>Ростовцев Сергей Михайлович</t>
  </si>
  <si>
    <t>100 091 947 72</t>
  </si>
  <si>
    <t>Куликов Владислав Алексеевич</t>
  </si>
  <si>
    <t>100 539 146 04</t>
  </si>
  <si>
    <t>Хомяков Артемий Витальевич</t>
  </si>
  <si>
    <t>101 024 899 78</t>
  </si>
  <si>
    <t>Сергеев Георгий Павлович</t>
  </si>
  <si>
    <t>100 779 579 71</t>
  </si>
  <si>
    <t>Романов Андрей Васильевич</t>
  </si>
  <si>
    <t>101 134 987 71</t>
  </si>
  <si>
    <t>Аверин Алексей Денисович</t>
  </si>
  <si>
    <t>101 228 751 36</t>
  </si>
  <si>
    <t>Пухорев Алексей Денисович</t>
  </si>
  <si>
    <t>Омская обл./Кемер. обл.</t>
  </si>
  <si>
    <t>101 053 354 15</t>
  </si>
  <si>
    <t>Мухин Михаил Андреевич</t>
  </si>
  <si>
    <t>100 787 942 92</t>
  </si>
  <si>
    <t>Тишкин Александр Юрьевич</t>
  </si>
  <si>
    <t>Омская обл./Респ. Крым</t>
  </si>
  <si>
    <t>100 935 562 78</t>
  </si>
  <si>
    <t>Марямидзе Степан Роландович</t>
  </si>
  <si>
    <t>100 816 501 36</t>
  </si>
  <si>
    <t>Пурыгин Максим Андреевич</t>
  </si>
  <si>
    <t>101 041 256 42</t>
  </si>
  <si>
    <t>Султанов Матвей Владимирович</t>
  </si>
  <si>
    <t>101 131 071 35</t>
  </si>
  <si>
    <t>Кусков Давид Дмитриевич</t>
  </si>
  <si>
    <t>101 516 095 66</t>
  </si>
  <si>
    <t>Мартынов Александр Иванович</t>
  </si>
  <si>
    <t>101 320 549 72</t>
  </si>
  <si>
    <t>Никитин Степан Ильич</t>
  </si>
  <si>
    <t>100 950 119 85</t>
  </si>
  <si>
    <t>Почерняев Николай Владимирович</t>
  </si>
  <si>
    <t>Респ. Крым</t>
  </si>
  <si>
    <t>100 360 491 23</t>
  </si>
  <si>
    <t>Хилькович Денис Сергеевич</t>
  </si>
  <si>
    <t>100 939 902 53</t>
  </si>
  <si>
    <t>Майоров Ждан Владимирович</t>
  </si>
  <si>
    <t>101 132 095 89</t>
  </si>
  <si>
    <t>Радулов Артем Сергеевич</t>
  </si>
  <si>
    <t>Краснодарский Край</t>
  </si>
  <si>
    <t>101 368 322 24</t>
  </si>
  <si>
    <t>Гришко Артем Николаевич</t>
  </si>
  <si>
    <t>100 903 673 05</t>
  </si>
  <si>
    <t>Катаржнов Михаил Эдуардович</t>
  </si>
  <si>
    <t>101 257 236 03</t>
  </si>
  <si>
    <t>Жариков Максим Андреевич</t>
  </si>
  <si>
    <t>100 923 841 94</t>
  </si>
  <si>
    <t>Тлюстангелов Даниил Русланович</t>
  </si>
  <si>
    <t>100 625 269 88</t>
  </si>
  <si>
    <t>Шестаков Артём Алексеевич</t>
  </si>
  <si>
    <t>100 553 064 51</t>
  </si>
  <si>
    <t>Лучников Егор Андреевич</t>
  </si>
  <si>
    <t>100 957 874 80</t>
  </si>
  <si>
    <t>Терешенок Виталий Дмитриевич</t>
  </si>
  <si>
    <t>100 101 933 67</t>
  </si>
  <si>
    <t>Ничипуренко Павел Борисович</t>
  </si>
  <si>
    <t>дск</t>
  </si>
  <si>
    <t>мужчины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</si>
</sst>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h:mm:ss.00"/>
    <numFmt numFmtId="165" formatCode="0.0"/>
    <numFmt numFmtId="166" formatCode="m:ss.000"/>
    <numFmt numFmtId="167" formatCode="yyyy"/>
    <numFmt numFmtId="168" formatCode="mm:ss.000"/>
  </numFmts>
  <fonts count="23" x14ac:knownFonts="1">
    <font>
      <sz val="10"/>
      <name val="Arial Cyr"/>
      <charset val="204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8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10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8"/>
      <name val="Arial Cyr"/>
      <charset val="204"/>
    </font>
    <font>
      <sz val="10"/>
      <name val="Arial Cyr"/>
      <charset val="204"/>
    </font>
    <font>
      <sz val="14"/>
      <name val="Calibri Light"/>
      <family val="1"/>
      <charset val="204"/>
      <scheme val="major"/>
    </font>
    <font>
      <sz val="14"/>
      <color theme="1"/>
      <name val="Calibri Light"/>
      <family val="1"/>
      <charset val="204"/>
      <scheme val="major"/>
    </font>
    <font>
      <b/>
      <sz val="14"/>
      <color theme="1"/>
      <name val="Calibri Light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0" fontId="11" fillId="0" borderId="0"/>
    <xf numFmtId="43" fontId="19" fillId="0" borderId="0" applyFont="0" applyFill="0" applyBorder="0" applyAlignment="0" applyProtection="0"/>
  </cellStyleXfs>
  <cellXfs count="145">
    <xf numFmtId="0" fontId="0" fillId="0" borderId="0" xfId="0"/>
    <xf numFmtId="0" fontId="2" fillId="0" borderId="0" xfId="0" applyFont="1" applyAlignment="1">
      <alignment horizontal="center" vertical="center"/>
    </xf>
    <xf numFmtId="14" fontId="7" fillId="0" borderId="11" xfId="0" applyNumberFormat="1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64" fontId="7" fillId="2" borderId="11" xfId="0" applyNumberFormat="1" applyFont="1" applyFill="1" applyBorder="1" applyAlignment="1">
      <alignment horizontal="center" vertical="center"/>
    </xf>
    <xf numFmtId="2" fontId="7" fillId="0" borderId="11" xfId="0" applyNumberFormat="1" applyFont="1" applyBorder="1" applyAlignment="1">
      <alignment vertical="center"/>
    </xf>
    <xf numFmtId="0" fontId="8" fillId="0" borderId="11" xfId="0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14" fontId="7" fillId="0" borderId="8" xfId="0" applyNumberFormat="1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164" fontId="7" fillId="2" borderId="8" xfId="0" applyNumberFormat="1" applyFont="1" applyFill="1" applyBorder="1" applyAlignment="1">
      <alignment horizontal="center" vertical="center"/>
    </xf>
    <xf numFmtId="2" fontId="7" fillId="0" borderId="8" xfId="0" applyNumberFormat="1" applyFont="1" applyBorder="1" applyAlignment="1">
      <alignment vertical="center"/>
    </xf>
    <xf numFmtId="0" fontId="8" fillId="0" borderId="8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7" fillId="0" borderId="14" xfId="0" applyFont="1" applyBorder="1" applyAlignment="1">
      <alignment horizontal="right" vertical="center"/>
    </xf>
    <xf numFmtId="164" fontId="9" fillId="0" borderId="16" xfId="0" applyNumberFormat="1" applyFont="1" applyBorder="1" applyAlignment="1">
      <alignment horizontal="left" vertical="center"/>
    </xf>
    <xf numFmtId="164" fontId="9" fillId="0" borderId="14" xfId="0" applyNumberFormat="1" applyFont="1" applyBorder="1" applyAlignment="1">
      <alignment horizontal="left" vertical="center"/>
    </xf>
    <xf numFmtId="14" fontId="2" fillId="0" borderId="14" xfId="0" applyNumberFormat="1" applyFont="1" applyBorder="1" applyAlignment="1">
      <alignment vertical="center"/>
    </xf>
    <xf numFmtId="0" fontId="2" fillId="0" borderId="14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14" fontId="2" fillId="0" borderId="18" xfId="0" applyNumberFormat="1" applyFont="1" applyBorder="1" applyAlignment="1">
      <alignment vertical="center"/>
    </xf>
    <xf numFmtId="165" fontId="10" fillId="0" borderId="14" xfId="0" applyNumberFormat="1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14" fontId="2" fillId="0" borderId="3" xfId="0" applyNumberFormat="1" applyFont="1" applyBorder="1" applyAlignment="1">
      <alignment vertical="center"/>
    </xf>
    <xf numFmtId="164" fontId="2" fillId="0" borderId="3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vertical="center"/>
    </xf>
    <xf numFmtId="0" fontId="9" fillId="3" borderId="19" xfId="1" applyFont="1" applyFill="1" applyBorder="1" applyAlignment="1">
      <alignment horizontal="center" vertical="center" wrapText="1"/>
    </xf>
    <xf numFmtId="14" fontId="9" fillId="3" borderId="19" xfId="1" applyNumberFormat="1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/>
    </xf>
    <xf numFmtId="164" fontId="9" fillId="3" borderId="19" xfId="1" applyNumberFormat="1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9" fillId="3" borderId="20" xfId="1" applyNumberFormat="1" applyFont="1" applyFill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19" xfId="0" applyFont="1" applyBorder="1" applyAlignment="1">
      <alignment horizontal="left" vertical="center"/>
    </xf>
    <xf numFmtId="14" fontId="15" fillId="0" borderId="19" xfId="0" applyNumberFormat="1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/>
    </xf>
    <xf numFmtId="47" fontId="0" fillId="0" borderId="0" xfId="0" applyNumberFormat="1"/>
    <xf numFmtId="166" fontId="0" fillId="0" borderId="0" xfId="0" applyNumberFormat="1"/>
    <xf numFmtId="0" fontId="13" fillId="0" borderId="19" xfId="0" applyFont="1" applyBorder="1" applyAlignment="1">
      <alignment horizontal="left" vertical="center"/>
    </xf>
    <xf numFmtId="14" fontId="13" fillId="0" borderId="19" xfId="0" applyNumberFormat="1" applyFont="1" applyBorder="1" applyAlignment="1">
      <alignment horizontal="center" vertical="center"/>
    </xf>
    <xf numFmtId="0" fontId="6" fillId="3" borderId="14" xfId="0" applyFont="1" applyFill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49" fontId="2" fillId="0" borderId="19" xfId="0" applyNumberFormat="1" applyFont="1" applyBorder="1" applyAlignment="1">
      <alignment horizontal="left" vertical="center"/>
    </xf>
    <xf numFmtId="14" fontId="2" fillId="0" borderId="19" xfId="0" applyNumberFormat="1" applyFont="1" applyBorder="1" applyAlignment="1">
      <alignment vertical="center"/>
    </xf>
    <xf numFmtId="0" fontId="2" fillId="0" borderId="19" xfId="0" applyFont="1" applyBorder="1" applyAlignment="1">
      <alignment horizontal="left" vertical="center"/>
    </xf>
    <xf numFmtId="0" fontId="2" fillId="0" borderId="19" xfId="0" applyFont="1" applyBorder="1" applyAlignment="1">
      <alignment horizontal="right" vertical="center"/>
    </xf>
    <xf numFmtId="49" fontId="2" fillId="0" borderId="19" xfId="0" applyNumberFormat="1" applyFont="1" applyBorder="1" applyAlignment="1">
      <alignment vertical="center"/>
    </xf>
    <xf numFmtId="2" fontId="2" fillId="0" borderId="19" xfId="0" applyNumberFormat="1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0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justify"/>
    </xf>
    <xf numFmtId="0" fontId="17" fillId="0" borderId="0" xfId="2" applyFont="1" applyAlignment="1">
      <alignment vertical="center" wrapText="1"/>
    </xf>
    <xf numFmtId="14" fontId="10" fillId="0" borderId="0" xfId="0" applyNumberFormat="1" applyFont="1" applyAlignment="1">
      <alignment horizontal="center" vertical="center" wrapText="1"/>
    </xf>
    <xf numFmtId="167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4" fontId="10" fillId="0" borderId="0" xfId="0" applyNumberFormat="1" applyFont="1" applyAlignment="1">
      <alignment horizontal="center" vertical="center" wrapText="1"/>
    </xf>
    <xf numFmtId="2" fontId="10" fillId="0" borderId="0" xfId="0" applyNumberFormat="1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23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9" fillId="3" borderId="25" xfId="0" applyFont="1" applyFill="1" applyBorder="1" applyAlignment="1">
      <alignment horizontal="center" vertical="center"/>
    </xf>
    <xf numFmtId="0" fontId="12" fillId="3" borderId="26" xfId="0" applyFont="1" applyFill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168" fontId="21" fillId="0" borderId="24" xfId="0" applyNumberFormat="1" applyFont="1" applyBorder="1" applyAlignment="1">
      <alignment horizontal="center" vertical="center"/>
    </xf>
    <xf numFmtId="168" fontId="21" fillId="0" borderId="19" xfId="0" applyNumberFormat="1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 wrapText="1"/>
    </xf>
    <xf numFmtId="168" fontId="22" fillId="0" borderId="19" xfId="0" applyNumberFormat="1" applyFont="1" applyBorder="1" applyAlignment="1">
      <alignment horizontal="center" vertical="center"/>
    </xf>
    <xf numFmtId="168" fontId="22" fillId="0" borderId="24" xfId="0" applyNumberFormat="1" applyFont="1" applyBorder="1" applyAlignment="1">
      <alignment horizontal="center" vertical="center"/>
    </xf>
    <xf numFmtId="2" fontId="20" fillId="0" borderId="16" xfId="3" applyNumberFormat="1" applyFont="1" applyFill="1" applyBorder="1" applyAlignment="1">
      <alignment horizontal="center" vertical="center"/>
    </xf>
    <xf numFmtId="2" fontId="20" fillId="0" borderId="24" xfId="3" applyNumberFormat="1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2" fontId="9" fillId="3" borderId="19" xfId="1" applyNumberFormat="1" applyFont="1" applyFill="1" applyBorder="1" applyAlignment="1">
      <alignment horizontal="center" vertical="center" wrapText="1"/>
    </xf>
    <xf numFmtId="2" fontId="9" fillId="3" borderId="20" xfId="1" applyNumberFormat="1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3" borderId="19" xfId="1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164" fontId="9" fillId="3" borderId="19" xfId="1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3" borderId="13" xfId="0" applyFont="1" applyFill="1" applyBorder="1" applyAlignment="1">
      <alignment horizontal="center" vertical="center"/>
    </xf>
    <xf numFmtId="164" fontId="6" fillId="3" borderId="16" xfId="0" applyNumberFormat="1" applyFont="1" applyFill="1" applyBorder="1" applyAlignment="1">
      <alignment horizontal="center" vertical="center"/>
    </xf>
    <xf numFmtId="164" fontId="6" fillId="3" borderId="14" xfId="0" applyNumberFormat="1" applyFont="1" applyFill="1" applyBorder="1" applyAlignment="1">
      <alignment horizontal="center" vertical="center"/>
    </xf>
    <xf numFmtId="164" fontId="6" fillId="3" borderId="17" xfId="0" applyNumberFormat="1" applyFont="1" applyFill="1" applyBorder="1" applyAlignment="1">
      <alignment horizontal="center" vertical="center"/>
    </xf>
    <xf numFmtId="164" fontId="9" fillId="0" borderId="16" xfId="0" applyNumberFormat="1" applyFont="1" applyBorder="1" applyAlignment="1">
      <alignment horizontal="left" vertical="center"/>
    </xf>
    <xf numFmtId="164" fontId="9" fillId="0" borderId="14" xfId="0" applyNumberFormat="1" applyFont="1" applyBorder="1" applyAlignment="1">
      <alignment horizontal="left" vertical="center"/>
    </xf>
    <xf numFmtId="164" fontId="9" fillId="0" borderId="17" xfId="0" applyNumberFormat="1" applyFont="1" applyBorder="1" applyAlignment="1">
      <alignment horizontal="left" vertical="center"/>
    </xf>
    <xf numFmtId="0" fontId="9" fillId="3" borderId="25" xfId="0" applyFont="1" applyFill="1" applyBorder="1" applyAlignment="1">
      <alignment horizontal="center" vertical="center"/>
    </xf>
    <xf numFmtId="14" fontId="9" fillId="3" borderId="19" xfId="1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168" fontId="20" fillId="0" borderId="19" xfId="0" applyNumberFormat="1" applyFont="1" applyBorder="1" applyAlignment="1">
      <alignment horizontal="center" vertical="center"/>
    </xf>
    <xf numFmtId="168" fontId="21" fillId="0" borderId="27" xfId="0" applyNumberFormat="1" applyFont="1" applyBorder="1" applyAlignment="1">
      <alignment horizontal="center" vertical="center"/>
    </xf>
    <xf numFmtId="2" fontId="20" fillId="0" borderId="26" xfId="3" applyNumberFormat="1" applyFont="1" applyFill="1" applyBorder="1" applyAlignment="1">
      <alignment horizontal="center" vertical="center"/>
    </xf>
    <xf numFmtId="2" fontId="20" fillId="0" borderId="28" xfId="3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_ID4938_RS_1" xfId="2" xr:uid="{569EF055-3D3A-405A-8762-CFE0C42AF586}"/>
    <cellStyle name="Обычный_Стартовый протокол Смирнов_20101106_Results" xfId="1" xr:uid="{E74AFDAE-62D5-4A63-A74F-2C37D048E181}"/>
    <cellStyle name="Финансовый" xfId="3" builtin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2</xdr:col>
      <xdr:colOff>18184</xdr:colOff>
      <xdr:row>5</xdr:row>
      <xdr:rowOff>135948</xdr:rowOff>
    </xdr:to>
    <xdr:pic>
      <xdr:nvPicPr>
        <xdr:cNvPr id="8" name="Рисунок 2">
          <a:extLst>
            <a:ext uri="{FF2B5EF4-FFF2-40B4-BE49-F238E27FC236}">
              <a16:creationId xmlns:a16="http://schemas.microsoft.com/office/drawing/2014/main" id="{0B6399FB-7FA9-4457-9D65-D92B76274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0"/>
          <a:ext cx="1027834" cy="10027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66675</xdr:colOff>
      <xdr:row>0</xdr:row>
      <xdr:rowOff>76200</xdr:rowOff>
    </xdr:from>
    <xdr:to>
      <xdr:col>3</xdr:col>
      <xdr:colOff>331643</xdr:colOff>
      <xdr:row>5</xdr:row>
      <xdr:rowOff>355023</xdr:rowOff>
    </xdr:to>
    <xdr:pic>
      <xdr:nvPicPr>
        <xdr:cNvPr id="9" name="Рисунок 4">
          <a:extLst>
            <a:ext uri="{FF2B5EF4-FFF2-40B4-BE49-F238E27FC236}">
              <a16:creationId xmlns:a16="http://schemas.microsoft.com/office/drawing/2014/main" id="{0311103C-5437-4BF5-92F6-497CB742F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23950" y="76200"/>
          <a:ext cx="1341293" cy="11455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361950</xdr:colOff>
      <xdr:row>0</xdr:row>
      <xdr:rowOff>133350</xdr:rowOff>
    </xdr:from>
    <xdr:to>
      <xdr:col>13</xdr:col>
      <xdr:colOff>416502</xdr:colOff>
      <xdr:row>6</xdr:row>
      <xdr:rowOff>21648</xdr:rowOff>
    </xdr:to>
    <xdr:pic>
      <xdr:nvPicPr>
        <xdr:cNvPr id="10" name="Рисунок 4">
          <a:extLst>
            <a:ext uri="{FF2B5EF4-FFF2-40B4-BE49-F238E27FC236}">
              <a16:creationId xmlns:a16="http://schemas.microsoft.com/office/drawing/2014/main" id="{DE5F1EB8-BE6B-4DEC-9C82-A4A969001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020425" y="133350"/>
          <a:ext cx="904009" cy="11170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457200</xdr:colOff>
      <xdr:row>0</xdr:row>
      <xdr:rowOff>161925</xdr:rowOff>
    </xdr:from>
    <xdr:to>
      <xdr:col>12</xdr:col>
      <xdr:colOff>360218</xdr:colOff>
      <xdr:row>6</xdr:row>
      <xdr:rowOff>50223</xdr:rowOff>
    </xdr:to>
    <xdr:pic>
      <xdr:nvPicPr>
        <xdr:cNvPr id="11" name="Рисунок 4">
          <a:extLst>
            <a:ext uri="{FF2B5EF4-FFF2-40B4-BE49-F238E27FC236}">
              <a16:creationId xmlns:a16="http://schemas.microsoft.com/office/drawing/2014/main" id="{CD9DFA1C-186C-4ADD-B43D-420BCA9C1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572625" y="161925"/>
          <a:ext cx="1446068" cy="11170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09CA8-4B01-4905-9CC5-D07F16181CB0}">
  <sheetPr>
    <tabColor theme="6" tint="0.39997558519241921"/>
    <pageSetUpPr fitToPage="1"/>
  </sheetPr>
  <dimension ref="A1:Q70"/>
  <sheetViews>
    <sheetView tabSelected="1" view="pageBreakPreview" topLeftCell="D40" zoomScale="85" zoomScaleNormal="70" zoomScaleSheetLayoutView="85" workbookViewId="0">
      <selection activeCell="F53" sqref="F53"/>
    </sheetView>
  </sheetViews>
  <sheetFormatPr defaultRowHeight="12.75" x14ac:dyDescent="0.2"/>
  <cols>
    <col min="2" max="2" width="6.7109375" customWidth="1"/>
    <col min="3" max="3" width="16.140625" customWidth="1"/>
    <col min="4" max="4" width="33.5703125" customWidth="1"/>
    <col min="5" max="5" width="11" customWidth="1"/>
    <col min="6" max="6" width="10.28515625" customWidth="1"/>
    <col min="7" max="7" width="26.42578125" customWidth="1"/>
    <col min="8" max="9" width="14" customWidth="1"/>
    <col min="10" max="10" width="14.42578125" customWidth="1"/>
    <col min="11" max="11" width="14.7109375" customWidth="1"/>
    <col min="12" max="12" width="8.42578125" customWidth="1"/>
    <col min="13" max="13" width="12.7109375" customWidth="1"/>
    <col min="14" max="14" width="10.5703125" customWidth="1"/>
    <col min="16" max="16" width="13.28515625" bestFit="1" customWidth="1"/>
    <col min="253" max="253" width="6.7109375" customWidth="1"/>
    <col min="254" max="254" width="13.28515625" customWidth="1"/>
    <col min="255" max="255" width="21.28515625" customWidth="1"/>
    <col min="256" max="256" width="11" customWidth="1"/>
    <col min="257" max="257" width="10.28515625" customWidth="1"/>
    <col min="258" max="258" width="24.28515625" customWidth="1"/>
    <col min="259" max="259" width="7" customWidth="1"/>
    <col min="260" max="260" width="5.28515625" customWidth="1"/>
    <col min="261" max="261" width="7.28515625" customWidth="1"/>
    <col min="262" max="262" width="5" customWidth="1"/>
    <col min="263" max="263" width="7.28515625" customWidth="1"/>
    <col min="264" max="264" width="4.140625" customWidth="1"/>
    <col min="265" max="266" width="0" hidden="1" customWidth="1"/>
    <col min="268" max="268" width="8.42578125" customWidth="1"/>
    <col min="269" max="269" width="10.140625" customWidth="1"/>
    <col min="270" max="270" width="10.5703125" customWidth="1"/>
    <col min="509" max="509" width="6.7109375" customWidth="1"/>
    <col min="510" max="510" width="13.28515625" customWidth="1"/>
    <col min="511" max="511" width="21.28515625" customWidth="1"/>
    <col min="512" max="512" width="11" customWidth="1"/>
    <col min="513" max="513" width="10.28515625" customWidth="1"/>
    <col min="514" max="514" width="24.28515625" customWidth="1"/>
    <col min="515" max="515" width="7" customWidth="1"/>
    <col min="516" max="516" width="5.28515625" customWidth="1"/>
    <col min="517" max="517" width="7.28515625" customWidth="1"/>
    <col min="518" max="518" width="5" customWidth="1"/>
    <col min="519" max="519" width="7.28515625" customWidth="1"/>
    <col min="520" max="520" width="4.140625" customWidth="1"/>
    <col min="521" max="522" width="0" hidden="1" customWidth="1"/>
    <col min="524" max="524" width="8.42578125" customWidth="1"/>
    <col min="525" max="525" width="10.140625" customWidth="1"/>
    <col min="526" max="526" width="10.5703125" customWidth="1"/>
    <col min="765" max="765" width="6.7109375" customWidth="1"/>
    <col min="766" max="766" width="13.28515625" customWidth="1"/>
    <col min="767" max="767" width="21.28515625" customWidth="1"/>
    <col min="768" max="768" width="11" customWidth="1"/>
    <col min="769" max="769" width="10.28515625" customWidth="1"/>
    <col min="770" max="770" width="24.28515625" customWidth="1"/>
    <col min="771" max="771" width="7" customWidth="1"/>
    <col min="772" max="772" width="5.28515625" customWidth="1"/>
    <col min="773" max="773" width="7.28515625" customWidth="1"/>
    <col min="774" max="774" width="5" customWidth="1"/>
    <col min="775" max="775" width="7.28515625" customWidth="1"/>
    <col min="776" max="776" width="4.140625" customWidth="1"/>
    <col min="777" max="778" width="0" hidden="1" customWidth="1"/>
    <col min="780" max="780" width="8.42578125" customWidth="1"/>
    <col min="781" max="781" width="10.140625" customWidth="1"/>
    <col min="782" max="782" width="10.5703125" customWidth="1"/>
    <col min="1021" max="1021" width="6.7109375" customWidth="1"/>
    <col min="1022" max="1022" width="13.28515625" customWidth="1"/>
    <col min="1023" max="1023" width="21.28515625" customWidth="1"/>
    <col min="1024" max="1024" width="11" customWidth="1"/>
    <col min="1025" max="1025" width="10.28515625" customWidth="1"/>
    <col min="1026" max="1026" width="24.28515625" customWidth="1"/>
    <col min="1027" max="1027" width="7" customWidth="1"/>
    <col min="1028" max="1028" width="5.28515625" customWidth="1"/>
    <col min="1029" max="1029" width="7.28515625" customWidth="1"/>
    <col min="1030" max="1030" width="5" customWidth="1"/>
    <col min="1031" max="1031" width="7.28515625" customWidth="1"/>
    <col min="1032" max="1032" width="4.140625" customWidth="1"/>
    <col min="1033" max="1034" width="0" hidden="1" customWidth="1"/>
    <col min="1036" max="1036" width="8.42578125" customWidth="1"/>
    <col min="1037" max="1037" width="10.140625" customWidth="1"/>
    <col min="1038" max="1038" width="10.5703125" customWidth="1"/>
    <col min="1277" max="1277" width="6.7109375" customWidth="1"/>
    <col min="1278" max="1278" width="13.28515625" customWidth="1"/>
    <col min="1279" max="1279" width="21.28515625" customWidth="1"/>
    <col min="1280" max="1280" width="11" customWidth="1"/>
    <col min="1281" max="1281" width="10.28515625" customWidth="1"/>
    <col min="1282" max="1282" width="24.28515625" customWidth="1"/>
    <col min="1283" max="1283" width="7" customWidth="1"/>
    <col min="1284" max="1284" width="5.28515625" customWidth="1"/>
    <col min="1285" max="1285" width="7.28515625" customWidth="1"/>
    <col min="1286" max="1286" width="5" customWidth="1"/>
    <col min="1287" max="1287" width="7.28515625" customWidth="1"/>
    <col min="1288" max="1288" width="4.140625" customWidth="1"/>
    <col min="1289" max="1290" width="0" hidden="1" customWidth="1"/>
    <col min="1292" max="1292" width="8.42578125" customWidth="1"/>
    <col min="1293" max="1293" width="10.140625" customWidth="1"/>
    <col min="1294" max="1294" width="10.5703125" customWidth="1"/>
    <col min="1533" max="1533" width="6.7109375" customWidth="1"/>
    <col min="1534" max="1534" width="13.28515625" customWidth="1"/>
    <col min="1535" max="1535" width="21.28515625" customWidth="1"/>
    <col min="1536" max="1536" width="11" customWidth="1"/>
    <col min="1537" max="1537" width="10.28515625" customWidth="1"/>
    <col min="1538" max="1538" width="24.28515625" customWidth="1"/>
    <col min="1539" max="1539" width="7" customWidth="1"/>
    <col min="1540" max="1540" width="5.28515625" customWidth="1"/>
    <col min="1541" max="1541" width="7.28515625" customWidth="1"/>
    <col min="1542" max="1542" width="5" customWidth="1"/>
    <col min="1543" max="1543" width="7.28515625" customWidth="1"/>
    <col min="1544" max="1544" width="4.140625" customWidth="1"/>
    <col min="1545" max="1546" width="0" hidden="1" customWidth="1"/>
    <col min="1548" max="1548" width="8.42578125" customWidth="1"/>
    <col min="1549" max="1549" width="10.140625" customWidth="1"/>
    <col min="1550" max="1550" width="10.5703125" customWidth="1"/>
    <col min="1789" max="1789" width="6.7109375" customWidth="1"/>
    <col min="1790" max="1790" width="13.28515625" customWidth="1"/>
    <col min="1791" max="1791" width="21.28515625" customWidth="1"/>
    <col min="1792" max="1792" width="11" customWidth="1"/>
    <col min="1793" max="1793" width="10.28515625" customWidth="1"/>
    <col min="1794" max="1794" width="24.28515625" customWidth="1"/>
    <col min="1795" max="1795" width="7" customWidth="1"/>
    <col min="1796" max="1796" width="5.28515625" customWidth="1"/>
    <col min="1797" max="1797" width="7.28515625" customWidth="1"/>
    <col min="1798" max="1798" width="5" customWidth="1"/>
    <col min="1799" max="1799" width="7.28515625" customWidth="1"/>
    <col min="1800" max="1800" width="4.140625" customWidth="1"/>
    <col min="1801" max="1802" width="0" hidden="1" customWidth="1"/>
    <col min="1804" max="1804" width="8.42578125" customWidth="1"/>
    <col min="1805" max="1805" width="10.140625" customWidth="1"/>
    <col min="1806" max="1806" width="10.5703125" customWidth="1"/>
    <col min="2045" max="2045" width="6.7109375" customWidth="1"/>
    <col min="2046" max="2046" width="13.28515625" customWidth="1"/>
    <col min="2047" max="2047" width="21.28515625" customWidth="1"/>
    <col min="2048" max="2048" width="11" customWidth="1"/>
    <col min="2049" max="2049" width="10.28515625" customWidth="1"/>
    <col min="2050" max="2050" width="24.28515625" customWidth="1"/>
    <col min="2051" max="2051" width="7" customWidth="1"/>
    <col min="2052" max="2052" width="5.28515625" customWidth="1"/>
    <col min="2053" max="2053" width="7.28515625" customWidth="1"/>
    <col min="2054" max="2054" width="5" customWidth="1"/>
    <col min="2055" max="2055" width="7.28515625" customWidth="1"/>
    <col min="2056" max="2056" width="4.140625" customWidth="1"/>
    <col min="2057" max="2058" width="0" hidden="1" customWidth="1"/>
    <col min="2060" max="2060" width="8.42578125" customWidth="1"/>
    <col min="2061" max="2061" width="10.140625" customWidth="1"/>
    <col min="2062" max="2062" width="10.5703125" customWidth="1"/>
    <col min="2301" max="2301" width="6.7109375" customWidth="1"/>
    <col min="2302" max="2302" width="13.28515625" customWidth="1"/>
    <col min="2303" max="2303" width="21.28515625" customWidth="1"/>
    <col min="2304" max="2304" width="11" customWidth="1"/>
    <col min="2305" max="2305" width="10.28515625" customWidth="1"/>
    <col min="2306" max="2306" width="24.28515625" customWidth="1"/>
    <col min="2307" max="2307" width="7" customWidth="1"/>
    <col min="2308" max="2308" width="5.28515625" customWidth="1"/>
    <col min="2309" max="2309" width="7.28515625" customWidth="1"/>
    <col min="2310" max="2310" width="5" customWidth="1"/>
    <col min="2311" max="2311" width="7.28515625" customWidth="1"/>
    <col min="2312" max="2312" width="4.140625" customWidth="1"/>
    <col min="2313" max="2314" width="0" hidden="1" customWidth="1"/>
    <col min="2316" max="2316" width="8.42578125" customWidth="1"/>
    <col min="2317" max="2317" width="10.140625" customWidth="1"/>
    <col min="2318" max="2318" width="10.5703125" customWidth="1"/>
    <col min="2557" max="2557" width="6.7109375" customWidth="1"/>
    <col min="2558" max="2558" width="13.28515625" customWidth="1"/>
    <col min="2559" max="2559" width="21.28515625" customWidth="1"/>
    <col min="2560" max="2560" width="11" customWidth="1"/>
    <col min="2561" max="2561" width="10.28515625" customWidth="1"/>
    <col min="2562" max="2562" width="24.28515625" customWidth="1"/>
    <col min="2563" max="2563" width="7" customWidth="1"/>
    <col min="2564" max="2564" width="5.28515625" customWidth="1"/>
    <col min="2565" max="2565" width="7.28515625" customWidth="1"/>
    <col min="2566" max="2566" width="5" customWidth="1"/>
    <col min="2567" max="2567" width="7.28515625" customWidth="1"/>
    <col min="2568" max="2568" width="4.140625" customWidth="1"/>
    <col min="2569" max="2570" width="0" hidden="1" customWidth="1"/>
    <col min="2572" max="2572" width="8.42578125" customWidth="1"/>
    <col min="2573" max="2573" width="10.140625" customWidth="1"/>
    <col min="2574" max="2574" width="10.5703125" customWidth="1"/>
    <col min="2813" max="2813" width="6.7109375" customWidth="1"/>
    <col min="2814" max="2814" width="13.28515625" customWidth="1"/>
    <col min="2815" max="2815" width="21.28515625" customWidth="1"/>
    <col min="2816" max="2816" width="11" customWidth="1"/>
    <col min="2817" max="2817" width="10.28515625" customWidth="1"/>
    <col min="2818" max="2818" width="24.28515625" customWidth="1"/>
    <col min="2819" max="2819" width="7" customWidth="1"/>
    <col min="2820" max="2820" width="5.28515625" customWidth="1"/>
    <col min="2821" max="2821" width="7.28515625" customWidth="1"/>
    <col min="2822" max="2822" width="5" customWidth="1"/>
    <col min="2823" max="2823" width="7.28515625" customWidth="1"/>
    <col min="2824" max="2824" width="4.140625" customWidth="1"/>
    <col min="2825" max="2826" width="0" hidden="1" customWidth="1"/>
    <col min="2828" max="2828" width="8.42578125" customWidth="1"/>
    <col min="2829" max="2829" width="10.140625" customWidth="1"/>
    <col min="2830" max="2830" width="10.5703125" customWidth="1"/>
    <col min="3069" max="3069" width="6.7109375" customWidth="1"/>
    <col min="3070" max="3070" width="13.28515625" customWidth="1"/>
    <col min="3071" max="3071" width="21.28515625" customWidth="1"/>
    <col min="3072" max="3072" width="11" customWidth="1"/>
    <col min="3073" max="3073" width="10.28515625" customWidth="1"/>
    <col min="3074" max="3074" width="24.28515625" customWidth="1"/>
    <col min="3075" max="3075" width="7" customWidth="1"/>
    <col min="3076" max="3076" width="5.28515625" customWidth="1"/>
    <col min="3077" max="3077" width="7.28515625" customWidth="1"/>
    <col min="3078" max="3078" width="5" customWidth="1"/>
    <col min="3079" max="3079" width="7.28515625" customWidth="1"/>
    <col min="3080" max="3080" width="4.140625" customWidth="1"/>
    <col min="3081" max="3082" width="0" hidden="1" customWidth="1"/>
    <col min="3084" max="3084" width="8.42578125" customWidth="1"/>
    <col min="3085" max="3085" width="10.140625" customWidth="1"/>
    <col min="3086" max="3086" width="10.5703125" customWidth="1"/>
    <col min="3325" max="3325" width="6.7109375" customWidth="1"/>
    <col min="3326" max="3326" width="13.28515625" customWidth="1"/>
    <col min="3327" max="3327" width="21.28515625" customWidth="1"/>
    <col min="3328" max="3328" width="11" customWidth="1"/>
    <col min="3329" max="3329" width="10.28515625" customWidth="1"/>
    <col min="3330" max="3330" width="24.28515625" customWidth="1"/>
    <col min="3331" max="3331" width="7" customWidth="1"/>
    <col min="3332" max="3332" width="5.28515625" customWidth="1"/>
    <col min="3333" max="3333" width="7.28515625" customWidth="1"/>
    <col min="3334" max="3334" width="5" customWidth="1"/>
    <col min="3335" max="3335" width="7.28515625" customWidth="1"/>
    <col min="3336" max="3336" width="4.140625" customWidth="1"/>
    <col min="3337" max="3338" width="0" hidden="1" customWidth="1"/>
    <col min="3340" max="3340" width="8.42578125" customWidth="1"/>
    <col min="3341" max="3341" width="10.140625" customWidth="1"/>
    <col min="3342" max="3342" width="10.5703125" customWidth="1"/>
    <col min="3581" max="3581" width="6.7109375" customWidth="1"/>
    <col min="3582" max="3582" width="13.28515625" customWidth="1"/>
    <col min="3583" max="3583" width="21.28515625" customWidth="1"/>
    <col min="3584" max="3584" width="11" customWidth="1"/>
    <col min="3585" max="3585" width="10.28515625" customWidth="1"/>
    <col min="3586" max="3586" width="24.28515625" customWidth="1"/>
    <col min="3587" max="3587" width="7" customWidth="1"/>
    <col min="3588" max="3588" width="5.28515625" customWidth="1"/>
    <col min="3589" max="3589" width="7.28515625" customWidth="1"/>
    <col min="3590" max="3590" width="5" customWidth="1"/>
    <col min="3591" max="3591" width="7.28515625" customWidth="1"/>
    <col min="3592" max="3592" width="4.140625" customWidth="1"/>
    <col min="3593" max="3594" width="0" hidden="1" customWidth="1"/>
    <col min="3596" max="3596" width="8.42578125" customWidth="1"/>
    <col min="3597" max="3597" width="10.140625" customWidth="1"/>
    <col min="3598" max="3598" width="10.5703125" customWidth="1"/>
    <col min="3837" max="3837" width="6.7109375" customWidth="1"/>
    <col min="3838" max="3838" width="13.28515625" customWidth="1"/>
    <col min="3839" max="3839" width="21.28515625" customWidth="1"/>
    <col min="3840" max="3840" width="11" customWidth="1"/>
    <col min="3841" max="3841" width="10.28515625" customWidth="1"/>
    <col min="3842" max="3842" width="24.28515625" customWidth="1"/>
    <col min="3843" max="3843" width="7" customWidth="1"/>
    <col min="3844" max="3844" width="5.28515625" customWidth="1"/>
    <col min="3845" max="3845" width="7.28515625" customWidth="1"/>
    <col min="3846" max="3846" width="5" customWidth="1"/>
    <col min="3847" max="3847" width="7.28515625" customWidth="1"/>
    <col min="3848" max="3848" width="4.140625" customWidth="1"/>
    <col min="3849" max="3850" width="0" hidden="1" customWidth="1"/>
    <col min="3852" max="3852" width="8.42578125" customWidth="1"/>
    <col min="3853" max="3853" width="10.140625" customWidth="1"/>
    <col min="3854" max="3854" width="10.5703125" customWidth="1"/>
    <col min="4093" max="4093" width="6.7109375" customWidth="1"/>
    <col min="4094" max="4094" width="13.28515625" customWidth="1"/>
    <col min="4095" max="4095" width="21.28515625" customWidth="1"/>
    <col min="4096" max="4096" width="11" customWidth="1"/>
    <col min="4097" max="4097" width="10.28515625" customWidth="1"/>
    <col min="4098" max="4098" width="24.28515625" customWidth="1"/>
    <col min="4099" max="4099" width="7" customWidth="1"/>
    <col min="4100" max="4100" width="5.28515625" customWidth="1"/>
    <col min="4101" max="4101" width="7.28515625" customWidth="1"/>
    <col min="4102" max="4102" width="5" customWidth="1"/>
    <col min="4103" max="4103" width="7.28515625" customWidth="1"/>
    <col min="4104" max="4104" width="4.140625" customWidth="1"/>
    <col min="4105" max="4106" width="0" hidden="1" customWidth="1"/>
    <col min="4108" max="4108" width="8.42578125" customWidth="1"/>
    <col min="4109" max="4109" width="10.140625" customWidth="1"/>
    <col min="4110" max="4110" width="10.5703125" customWidth="1"/>
    <col min="4349" max="4349" width="6.7109375" customWidth="1"/>
    <col min="4350" max="4350" width="13.28515625" customWidth="1"/>
    <col min="4351" max="4351" width="21.28515625" customWidth="1"/>
    <col min="4352" max="4352" width="11" customWidth="1"/>
    <col min="4353" max="4353" width="10.28515625" customWidth="1"/>
    <col min="4354" max="4354" width="24.28515625" customWidth="1"/>
    <col min="4355" max="4355" width="7" customWidth="1"/>
    <col min="4356" max="4356" width="5.28515625" customWidth="1"/>
    <col min="4357" max="4357" width="7.28515625" customWidth="1"/>
    <col min="4358" max="4358" width="5" customWidth="1"/>
    <col min="4359" max="4359" width="7.28515625" customWidth="1"/>
    <col min="4360" max="4360" width="4.140625" customWidth="1"/>
    <col min="4361" max="4362" width="0" hidden="1" customWidth="1"/>
    <col min="4364" max="4364" width="8.42578125" customWidth="1"/>
    <col min="4365" max="4365" width="10.140625" customWidth="1"/>
    <col min="4366" max="4366" width="10.5703125" customWidth="1"/>
    <col min="4605" max="4605" width="6.7109375" customWidth="1"/>
    <col min="4606" max="4606" width="13.28515625" customWidth="1"/>
    <col min="4607" max="4607" width="21.28515625" customWidth="1"/>
    <col min="4608" max="4608" width="11" customWidth="1"/>
    <col min="4609" max="4609" width="10.28515625" customWidth="1"/>
    <col min="4610" max="4610" width="24.28515625" customWidth="1"/>
    <col min="4611" max="4611" width="7" customWidth="1"/>
    <col min="4612" max="4612" width="5.28515625" customWidth="1"/>
    <col min="4613" max="4613" width="7.28515625" customWidth="1"/>
    <col min="4614" max="4614" width="5" customWidth="1"/>
    <col min="4615" max="4615" width="7.28515625" customWidth="1"/>
    <col min="4616" max="4616" width="4.140625" customWidth="1"/>
    <col min="4617" max="4618" width="0" hidden="1" customWidth="1"/>
    <col min="4620" max="4620" width="8.42578125" customWidth="1"/>
    <col min="4621" max="4621" width="10.140625" customWidth="1"/>
    <col min="4622" max="4622" width="10.5703125" customWidth="1"/>
    <col min="4861" max="4861" width="6.7109375" customWidth="1"/>
    <col min="4862" max="4862" width="13.28515625" customWidth="1"/>
    <col min="4863" max="4863" width="21.28515625" customWidth="1"/>
    <col min="4864" max="4864" width="11" customWidth="1"/>
    <col min="4865" max="4865" width="10.28515625" customWidth="1"/>
    <col min="4866" max="4866" width="24.28515625" customWidth="1"/>
    <col min="4867" max="4867" width="7" customWidth="1"/>
    <col min="4868" max="4868" width="5.28515625" customWidth="1"/>
    <col min="4869" max="4869" width="7.28515625" customWidth="1"/>
    <col min="4870" max="4870" width="5" customWidth="1"/>
    <col min="4871" max="4871" width="7.28515625" customWidth="1"/>
    <col min="4872" max="4872" width="4.140625" customWidth="1"/>
    <col min="4873" max="4874" width="0" hidden="1" customWidth="1"/>
    <col min="4876" max="4876" width="8.42578125" customWidth="1"/>
    <col min="4877" max="4877" width="10.140625" customWidth="1"/>
    <col min="4878" max="4878" width="10.5703125" customWidth="1"/>
    <col min="5117" max="5117" width="6.7109375" customWidth="1"/>
    <col min="5118" max="5118" width="13.28515625" customWidth="1"/>
    <col min="5119" max="5119" width="21.28515625" customWidth="1"/>
    <col min="5120" max="5120" width="11" customWidth="1"/>
    <col min="5121" max="5121" width="10.28515625" customWidth="1"/>
    <col min="5122" max="5122" width="24.28515625" customWidth="1"/>
    <col min="5123" max="5123" width="7" customWidth="1"/>
    <col min="5124" max="5124" width="5.28515625" customWidth="1"/>
    <col min="5125" max="5125" width="7.28515625" customWidth="1"/>
    <col min="5126" max="5126" width="5" customWidth="1"/>
    <col min="5127" max="5127" width="7.28515625" customWidth="1"/>
    <col min="5128" max="5128" width="4.140625" customWidth="1"/>
    <col min="5129" max="5130" width="0" hidden="1" customWidth="1"/>
    <col min="5132" max="5132" width="8.42578125" customWidth="1"/>
    <col min="5133" max="5133" width="10.140625" customWidth="1"/>
    <col min="5134" max="5134" width="10.5703125" customWidth="1"/>
    <col min="5373" max="5373" width="6.7109375" customWidth="1"/>
    <col min="5374" max="5374" width="13.28515625" customWidth="1"/>
    <col min="5375" max="5375" width="21.28515625" customWidth="1"/>
    <col min="5376" max="5376" width="11" customWidth="1"/>
    <col min="5377" max="5377" width="10.28515625" customWidth="1"/>
    <col min="5378" max="5378" width="24.28515625" customWidth="1"/>
    <col min="5379" max="5379" width="7" customWidth="1"/>
    <col min="5380" max="5380" width="5.28515625" customWidth="1"/>
    <col min="5381" max="5381" width="7.28515625" customWidth="1"/>
    <col min="5382" max="5382" width="5" customWidth="1"/>
    <col min="5383" max="5383" width="7.28515625" customWidth="1"/>
    <col min="5384" max="5384" width="4.140625" customWidth="1"/>
    <col min="5385" max="5386" width="0" hidden="1" customWidth="1"/>
    <col min="5388" max="5388" width="8.42578125" customWidth="1"/>
    <col min="5389" max="5389" width="10.140625" customWidth="1"/>
    <col min="5390" max="5390" width="10.5703125" customWidth="1"/>
    <col min="5629" max="5629" width="6.7109375" customWidth="1"/>
    <col min="5630" max="5630" width="13.28515625" customWidth="1"/>
    <col min="5631" max="5631" width="21.28515625" customWidth="1"/>
    <col min="5632" max="5632" width="11" customWidth="1"/>
    <col min="5633" max="5633" width="10.28515625" customWidth="1"/>
    <col min="5634" max="5634" width="24.28515625" customWidth="1"/>
    <col min="5635" max="5635" width="7" customWidth="1"/>
    <col min="5636" max="5636" width="5.28515625" customWidth="1"/>
    <col min="5637" max="5637" width="7.28515625" customWidth="1"/>
    <col min="5638" max="5638" width="5" customWidth="1"/>
    <col min="5639" max="5639" width="7.28515625" customWidth="1"/>
    <col min="5640" max="5640" width="4.140625" customWidth="1"/>
    <col min="5641" max="5642" width="0" hidden="1" customWidth="1"/>
    <col min="5644" max="5644" width="8.42578125" customWidth="1"/>
    <col min="5645" max="5645" width="10.140625" customWidth="1"/>
    <col min="5646" max="5646" width="10.5703125" customWidth="1"/>
    <col min="5885" max="5885" width="6.7109375" customWidth="1"/>
    <col min="5886" max="5886" width="13.28515625" customWidth="1"/>
    <col min="5887" max="5887" width="21.28515625" customWidth="1"/>
    <col min="5888" max="5888" width="11" customWidth="1"/>
    <col min="5889" max="5889" width="10.28515625" customWidth="1"/>
    <col min="5890" max="5890" width="24.28515625" customWidth="1"/>
    <col min="5891" max="5891" width="7" customWidth="1"/>
    <col min="5892" max="5892" width="5.28515625" customWidth="1"/>
    <col min="5893" max="5893" width="7.28515625" customWidth="1"/>
    <col min="5894" max="5894" width="5" customWidth="1"/>
    <col min="5895" max="5895" width="7.28515625" customWidth="1"/>
    <col min="5896" max="5896" width="4.140625" customWidth="1"/>
    <col min="5897" max="5898" width="0" hidden="1" customWidth="1"/>
    <col min="5900" max="5900" width="8.42578125" customWidth="1"/>
    <col min="5901" max="5901" width="10.140625" customWidth="1"/>
    <col min="5902" max="5902" width="10.5703125" customWidth="1"/>
    <col min="6141" max="6141" width="6.7109375" customWidth="1"/>
    <col min="6142" max="6142" width="13.28515625" customWidth="1"/>
    <col min="6143" max="6143" width="21.28515625" customWidth="1"/>
    <col min="6144" max="6144" width="11" customWidth="1"/>
    <col min="6145" max="6145" width="10.28515625" customWidth="1"/>
    <col min="6146" max="6146" width="24.28515625" customWidth="1"/>
    <col min="6147" max="6147" width="7" customWidth="1"/>
    <col min="6148" max="6148" width="5.28515625" customWidth="1"/>
    <col min="6149" max="6149" width="7.28515625" customWidth="1"/>
    <col min="6150" max="6150" width="5" customWidth="1"/>
    <col min="6151" max="6151" width="7.28515625" customWidth="1"/>
    <col min="6152" max="6152" width="4.140625" customWidth="1"/>
    <col min="6153" max="6154" width="0" hidden="1" customWidth="1"/>
    <col min="6156" max="6156" width="8.42578125" customWidth="1"/>
    <col min="6157" max="6157" width="10.140625" customWidth="1"/>
    <col min="6158" max="6158" width="10.5703125" customWidth="1"/>
    <col min="6397" max="6397" width="6.7109375" customWidth="1"/>
    <col min="6398" max="6398" width="13.28515625" customWidth="1"/>
    <col min="6399" max="6399" width="21.28515625" customWidth="1"/>
    <col min="6400" max="6400" width="11" customWidth="1"/>
    <col min="6401" max="6401" width="10.28515625" customWidth="1"/>
    <col min="6402" max="6402" width="24.28515625" customWidth="1"/>
    <col min="6403" max="6403" width="7" customWidth="1"/>
    <col min="6404" max="6404" width="5.28515625" customWidth="1"/>
    <col min="6405" max="6405" width="7.28515625" customWidth="1"/>
    <col min="6406" max="6406" width="5" customWidth="1"/>
    <col min="6407" max="6407" width="7.28515625" customWidth="1"/>
    <col min="6408" max="6408" width="4.140625" customWidth="1"/>
    <col min="6409" max="6410" width="0" hidden="1" customWidth="1"/>
    <col min="6412" max="6412" width="8.42578125" customWidth="1"/>
    <col min="6413" max="6413" width="10.140625" customWidth="1"/>
    <col min="6414" max="6414" width="10.5703125" customWidth="1"/>
    <col min="6653" max="6653" width="6.7109375" customWidth="1"/>
    <col min="6654" max="6654" width="13.28515625" customWidth="1"/>
    <col min="6655" max="6655" width="21.28515625" customWidth="1"/>
    <col min="6656" max="6656" width="11" customWidth="1"/>
    <col min="6657" max="6657" width="10.28515625" customWidth="1"/>
    <col min="6658" max="6658" width="24.28515625" customWidth="1"/>
    <col min="6659" max="6659" width="7" customWidth="1"/>
    <col min="6660" max="6660" width="5.28515625" customWidth="1"/>
    <col min="6661" max="6661" width="7.28515625" customWidth="1"/>
    <col min="6662" max="6662" width="5" customWidth="1"/>
    <col min="6663" max="6663" width="7.28515625" customWidth="1"/>
    <col min="6664" max="6664" width="4.140625" customWidth="1"/>
    <col min="6665" max="6666" width="0" hidden="1" customWidth="1"/>
    <col min="6668" max="6668" width="8.42578125" customWidth="1"/>
    <col min="6669" max="6669" width="10.140625" customWidth="1"/>
    <col min="6670" max="6670" width="10.5703125" customWidth="1"/>
    <col min="6909" max="6909" width="6.7109375" customWidth="1"/>
    <col min="6910" max="6910" width="13.28515625" customWidth="1"/>
    <col min="6911" max="6911" width="21.28515625" customWidth="1"/>
    <col min="6912" max="6912" width="11" customWidth="1"/>
    <col min="6913" max="6913" width="10.28515625" customWidth="1"/>
    <col min="6914" max="6914" width="24.28515625" customWidth="1"/>
    <col min="6915" max="6915" width="7" customWidth="1"/>
    <col min="6916" max="6916" width="5.28515625" customWidth="1"/>
    <col min="6917" max="6917" width="7.28515625" customWidth="1"/>
    <col min="6918" max="6918" width="5" customWidth="1"/>
    <col min="6919" max="6919" width="7.28515625" customWidth="1"/>
    <col min="6920" max="6920" width="4.140625" customWidth="1"/>
    <col min="6921" max="6922" width="0" hidden="1" customWidth="1"/>
    <col min="6924" max="6924" width="8.42578125" customWidth="1"/>
    <col min="6925" max="6925" width="10.140625" customWidth="1"/>
    <col min="6926" max="6926" width="10.5703125" customWidth="1"/>
    <col min="7165" max="7165" width="6.7109375" customWidth="1"/>
    <col min="7166" max="7166" width="13.28515625" customWidth="1"/>
    <col min="7167" max="7167" width="21.28515625" customWidth="1"/>
    <col min="7168" max="7168" width="11" customWidth="1"/>
    <col min="7169" max="7169" width="10.28515625" customWidth="1"/>
    <col min="7170" max="7170" width="24.28515625" customWidth="1"/>
    <col min="7171" max="7171" width="7" customWidth="1"/>
    <col min="7172" max="7172" width="5.28515625" customWidth="1"/>
    <col min="7173" max="7173" width="7.28515625" customWidth="1"/>
    <col min="7174" max="7174" width="5" customWidth="1"/>
    <col min="7175" max="7175" width="7.28515625" customWidth="1"/>
    <col min="7176" max="7176" width="4.140625" customWidth="1"/>
    <col min="7177" max="7178" width="0" hidden="1" customWidth="1"/>
    <col min="7180" max="7180" width="8.42578125" customWidth="1"/>
    <col min="7181" max="7181" width="10.140625" customWidth="1"/>
    <col min="7182" max="7182" width="10.5703125" customWidth="1"/>
    <col min="7421" max="7421" width="6.7109375" customWidth="1"/>
    <col min="7422" max="7422" width="13.28515625" customWidth="1"/>
    <col min="7423" max="7423" width="21.28515625" customWidth="1"/>
    <col min="7424" max="7424" width="11" customWidth="1"/>
    <col min="7425" max="7425" width="10.28515625" customWidth="1"/>
    <col min="7426" max="7426" width="24.28515625" customWidth="1"/>
    <col min="7427" max="7427" width="7" customWidth="1"/>
    <col min="7428" max="7428" width="5.28515625" customWidth="1"/>
    <col min="7429" max="7429" width="7.28515625" customWidth="1"/>
    <col min="7430" max="7430" width="5" customWidth="1"/>
    <col min="7431" max="7431" width="7.28515625" customWidth="1"/>
    <col min="7432" max="7432" width="4.140625" customWidth="1"/>
    <col min="7433" max="7434" width="0" hidden="1" customWidth="1"/>
    <col min="7436" max="7436" width="8.42578125" customWidth="1"/>
    <col min="7437" max="7437" width="10.140625" customWidth="1"/>
    <col min="7438" max="7438" width="10.5703125" customWidth="1"/>
    <col min="7677" max="7677" width="6.7109375" customWidth="1"/>
    <col min="7678" max="7678" width="13.28515625" customWidth="1"/>
    <col min="7679" max="7679" width="21.28515625" customWidth="1"/>
    <col min="7680" max="7680" width="11" customWidth="1"/>
    <col min="7681" max="7681" width="10.28515625" customWidth="1"/>
    <col min="7682" max="7682" width="24.28515625" customWidth="1"/>
    <col min="7683" max="7683" width="7" customWidth="1"/>
    <col min="7684" max="7684" width="5.28515625" customWidth="1"/>
    <col min="7685" max="7685" width="7.28515625" customWidth="1"/>
    <col min="7686" max="7686" width="5" customWidth="1"/>
    <col min="7687" max="7687" width="7.28515625" customWidth="1"/>
    <col min="7688" max="7688" width="4.140625" customWidth="1"/>
    <col min="7689" max="7690" width="0" hidden="1" customWidth="1"/>
    <col min="7692" max="7692" width="8.42578125" customWidth="1"/>
    <col min="7693" max="7693" width="10.140625" customWidth="1"/>
    <col min="7694" max="7694" width="10.5703125" customWidth="1"/>
    <col min="7933" max="7933" width="6.7109375" customWidth="1"/>
    <col min="7934" max="7934" width="13.28515625" customWidth="1"/>
    <col min="7935" max="7935" width="21.28515625" customWidth="1"/>
    <col min="7936" max="7936" width="11" customWidth="1"/>
    <col min="7937" max="7937" width="10.28515625" customWidth="1"/>
    <col min="7938" max="7938" width="24.28515625" customWidth="1"/>
    <col min="7939" max="7939" width="7" customWidth="1"/>
    <col min="7940" max="7940" width="5.28515625" customWidth="1"/>
    <col min="7941" max="7941" width="7.28515625" customWidth="1"/>
    <col min="7942" max="7942" width="5" customWidth="1"/>
    <col min="7943" max="7943" width="7.28515625" customWidth="1"/>
    <col min="7944" max="7944" width="4.140625" customWidth="1"/>
    <col min="7945" max="7946" width="0" hidden="1" customWidth="1"/>
    <col min="7948" max="7948" width="8.42578125" customWidth="1"/>
    <col min="7949" max="7949" width="10.140625" customWidth="1"/>
    <col min="7950" max="7950" width="10.5703125" customWidth="1"/>
    <col min="8189" max="8189" width="6.7109375" customWidth="1"/>
    <col min="8190" max="8190" width="13.28515625" customWidth="1"/>
    <col min="8191" max="8191" width="21.28515625" customWidth="1"/>
    <col min="8192" max="8192" width="11" customWidth="1"/>
    <col min="8193" max="8193" width="10.28515625" customWidth="1"/>
    <col min="8194" max="8194" width="24.28515625" customWidth="1"/>
    <col min="8195" max="8195" width="7" customWidth="1"/>
    <col min="8196" max="8196" width="5.28515625" customWidth="1"/>
    <col min="8197" max="8197" width="7.28515625" customWidth="1"/>
    <col min="8198" max="8198" width="5" customWidth="1"/>
    <col min="8199" max="8199" width="7.28515625" customWidth="1"/>
    <col min="8200" max="8200" width="4.140625" customWidth="1"/>
    <col min="8201" max="8202" width="0" hidden="1" customWidth="1"/>
    <col min="8204" max="8204" width="8.42578125" customWidth="1"/>
    <col min="8205" max="8205" width="10.140625" customWidth="1"/>
    <col min="8206" max="8206" width="10.5703125" customWidth="1"/>
    <col min="8445" max="8445" width="6.7109375" customWidth="1"/>
    <col min="8446" max="8446" width="13.28515625" customWidth="1"/>
    <col min="8447" max="8447" width="21.28515625" customWidth="1"/>
    <col min="8448" max="8448" width="11" customWidth="1"/>
    <col min="8449" max="8449" width="10.28515625" customWidth="1"/>
    <col min="8450" max="8450" width="24.28515625" customWidth="1"/>
    <col min="8451" max="8451" width="7" customWidth="1"/>
    <col min="8452" max="8452" width="5.28515625" customWidth="1"/>
    <col min="8453" max="8453" width="7.28515625" customWidth="1"/>
    <col min="8454" max="8454" width="5" customWidth="1"/>
    <col min="8455" max="8455" width="7.28515625" customWidth="1"/>
    <col min="8456" max="8456" width="4.140625" customWidth="1"/>
    <col min="8457" max="8458" width="0" hidden="1" customWidth="1"/>
    <col min="8460" max="8460" width="8.42578125" customWidth="1"/>
    <col min="8461" max="8461" width="10.140625" customWidth="1"/>
    <col min="8462" max="8462" width="10.5703125" customWidth="1"/>
    <col min="8701" max="8701" width="6.7109375" customWidth="1"/>
    <col min="8702" max="8702" width="13.28515625" customWidth="1"/>
    <col min="8703" max="8703" width="21.28515625" customWidth="1"/>
    <col min="8704" max="8704" width="11" customWidth="1"/>
    <col min="8705" max="8705" width="10.28515625" customWidth="1"/>
    <col min="8706" max="8706" width="24.28515625" customWidth="1"/>
    <col min="8707" max="8707" width="7" customWidth="1"/>
    <col min="8708" max="8708" width="5.28515625" customWidth="1"/>
    <col min="8709" max="8709" width="7.28515625" customWidth="1"/>
    <col min="8710" max="8710" width="5" customWidth="1"/>
    <col min="8711" max="8711" width="7.28515625" customWidth="1"/>
    <col min="8712" max="8712" width="4.140625" customWidth="1"/>
    <col min="8713" max="8714" width="0" hidden="1" customWidth="1"/>
    <col min="8716" max="8716" width="8.42578125" customWidth="1"/>
    <col min="8717" max="8717" width="10.140625" customWidth="1"/>
    <col min="8718" max="8718" width="10.5703125" customWidth="1"/>
    <col min="8957" max="8957" width="6.7109375" customWidth="1"/>
    <col min="8958" max="8958" width="13.28515625" customWidth="1"/>
    <col min="8959" max="8959" width="21.28515625" customWidth="1"/>
    <col min="8960" max="8960" width="11" customWidth="1"/>
    <col min="8961" max="8961" width="10.28515625" customWidth="1"/>
    <col min="8962" max="8962" width="24.28515625" customWidth="1"/>
    <col min="8963" max="8963" width="7" customWidth="1"/>
    <col min="8964" max="8964" width="5.28515625" customWidth="1"/>
    <col min="8965" max="8965" width="7.28515625" customWidth="1"/>
    <col min="8966" max="8966" width="5" customWidth="1"/>
    <col min="8967" max="8967" width="7.28515625" customWidth="1"/>
    <col min="8968" max="8968" width="4.140625" customWidth="1"/>
    <col min="8969" max="8970" width="0" hidden="1" customWidth="1"/>
    <col min="8972" max="8972" width="8.42578125" customWidth="1"/>
    <col min="8973" max="8973" width="10.140625" customWidth="1"/>
    <col min="8974" max="8974" width="10.5703125" customWidth="1"/>
    <col min="9213" max="9213" width="6.7109375" customWidth="1"/>
    <col min="9214" max="9214" width="13.28515625" customWidth="1"/>
    <col min="9215" max="9215" width="21.28515625" customWidth="1"/>
    <col min="9216" max="9216" width="11" customWidth="1"/>
    <col min="9217" max="9217" width="10.28515625" customWidth="1"/>
    <col min="9218" max="9218" width="24.28515625" customWidth="1"/>
    <col min="9219" max="9219" width="7" customWidth="1"/>
    <col min="9220" max="9220" width="5.28515625" customWidth="1"/>
    <col min="9221" max="9221" width="7.28515625" customWidth="1"/>
    <col min="9222" max="9222" width="5" customWidth="1"/>
    <col min="9223" max="9223" width="7.28515625" customWidth="1"/>
    <col min="9224" max="9224" width="4.140625" customWidth="1"/>
    <col min="9225" max="9226" width="0" hidden="1" customWidth="1"/>
    <col min="9228" max="9228" width="8.42578125" customWidth="1"/>
    <col min="9229" max="9229" width="10.140625" customWidth="1"/>
    <col min="9230" max="9230" width="10.5703125" customWidth="1"/>
    <col min="9469" max="9469" width="6.7109375" customWidth="1"/>
    <col min="9470" max="9470" width="13.28515625" customWidth="1"/>
    <col min="9471" max="9471" width="21.28515625" customWidth="1"/>
    <col min="9472" max="9472" width="11" customWidth="1"/>
    <col min="9473" max="9473" width="10.28515625" customWidth="1"/>
    <col min="9474" max="9474" width="24.28515625" customWidth="1"/>
    <col min="9475" max="9475" width="7" customWidth="1"/>
    <col min="9476" max="9476" width="5.28515625" customWidth="1"/>
    <col min="9477" max="9477" width="7.28515625" customWidth="1"/>
    <col min="9478" max="9478" width="5" customWidth="1"/>
    <col min="9479" max="9479" width="7.28515625" customWidth="1"/>
    <col min="9480" max="9480" width="4.140625" customWidth="1"/>
    <col min="9481" max="9482" width="0" hidden="1" customWidth="1"/>
    <col min="9484" max="9484" width="8.42578125" customWidth="1"/>
    <col min="9485" max="9485" width="10.140625" customWidth="1"/>
    <col min="9486" max="9486" width="10.5703125" customWidth="1"/>
    <col min="9725" max="9725" width="6.7109375" customWidth="1"/>
    <col min="9726" max="9726" width="13.28515625" customWidth="1"/>
    <col min="9727" max="9727" width="21.28515625" customWidth="1"/>
    <col min="9728" max="9728" width="11" customWidth="1"/>
    <col min="9729" max="9729" width="10.28515625" customWidth="1"/>
    <col min="9730" max="9730" width="24.28515625" customWidth="1"/>
    <col min="9731" max="9731" width="7" customWidth="1"/>
    <col min="9732" max="9732" width="5.28515625" customWidth="1"/>
    <col min="9733" max="9733" width="7.28515625" customWidth="1"/>
    <col min="9734" max="9734" width="5" customWidth="1"/>
    <col min="9735" max="9735" width="7.28515625" customWidth="1"/>
    <col min="9736" max="9736" width="4.140625" customWidth="1"/>
    <col min="9737" max="9738" width="0" hidden="1" customWidth="1"/>
    <col min="9740" max="9740" width="8.42578125" customWidth="1"/>
    <col min="9741" max="9741" width="10.140625" customWidth="1"/>
    <col min="9742" max="9742" width="10.5703125" customWidth="1"/>
    <col min="9981" max="9981" width="6.7109375" customWidth="1"/>
    <col min="9982" max="9982" width="13.28515625" customWidth="1"/>
    <col min="9983" max="9983" width="21.28515625" customWidth="1"/>
    <col min="9984" max="9984" width="11" customWidth="1"/>
    <col min="9985" max="9985" width="10.28515625" customWidth="1"/>
    <col min="9986" max="9986" width="24.28515625" customWidth="1"/>
    <col min="9987" max="9987" width="7" customWidth="1"/>
    <col min="9988" max="9988" width="5.28515625" customWidth="1"/>
    <col min="9989" max="9989" width="7.28515625" customWidth="1"/>
    <col min="9990" max="9990" width="5" customWidth="1"/>
    <col min="9991" max="9991" width="7.28515625" customWidth="1"/>
    <col min="9992" max="9992" width="4.140625" customWidth="1"/>
    <col min="9993" max="9994" width="0" hidden="1" customWidth="1"/>
    <col min="9996" max="9996" width="8.42578125" customWidth="1"/>
    <col min="9997" max="9997" width="10.140625" customWidth="1"/>
    <col min="9998" max="9998" width="10.5703125" customWidth="1"/>
    <col min="10237" max="10237" width="6.7109375" customWidth="1"/>
    <col min="10238" max="10238" width="13.28515625" customWidth="1"/>
    <col min="10239" max="10239" width="21.28515625" customWidth="1"/>
    <col min="10240" max="10240" width="11" customWidth="1"/>
    <col min="10241" max="10241" width="10.28515625" customWidth="1"/>
    <col min="10242" max="10242" width="24.28515625" customWidth="1"/>
    <col min="10243" max="10243" width="7" customWidth="1"/>
    <col min="10244" max="10244" width="5.28515625" customWidth="1"/>
    <col min="10245" max="10245" width="7.28515625" customWidth="1"/>
    <col min="10246" max="10246" width="5" customWidth="1"/>
    <col min="10247" max="10247" width="7.28515625" customWidth="1"/>
    <col min="10248" max="10248" width="4.140625" customWidth="1"/>
    <col min="10249" max="10250" width="0" hidden="1" customWidth="1"/>
    <col min="10252" max="10252" width="8.42578125" customWidth="1"/>
    <col min="10253" max="10253" width="10.140625" customWidth="1"/>
    <col min="10254" max="10254" width="10.5703125" customWidth="1"/>
    <col min="10493" max="10493" width="6.7109375" customWidth="1"/>
    <col min="10494" max="10494" width="13.28515625" customWidth="1"/>
    <col min="10495" max="10495" width="21.28515625" customWidth="1"/>
    <col min="10496" max="10496" width="11" customWidth="1"/>
    <col min="10497" max="10497" width="10.28515625" customWidth="1"/>
    <col min="10498" max="10498" width="24.28515625" customWidth="1"/>
    <col min="10499" max="10499" width="7" customWidth="1"/>
    <col min="10500" max="10500" width="5.28515625" customWidth="1"/>
    <col min="10501" max="10501" width="7.28515625" customWidth="1"/>
    <col min="10502" max="10502" width="5" customWidth="1"/>
    <col min="10503" max="10503" width="7.28515625" customWidth="1"/>
    <col min="10504" max="10504" width="4.140625" customWidth="1"/>
    <col min="10505" max="10506" width="0" hidden="1" customWidth="1"/>
    <col min="10508" max="10508" width="8.42578125" customWidth="1"/>
    <col min="10509" max="10509" width="10.140625" customWidth="1"/>
    <col min="10510" max="10510" width="10.5703125" customWidth="1"/>
    <col min="10749" max="10749" width="6.7109375" customWidth="1"/>
    <col min="10750" max="10750" width="13.28515625" customWidth="1"/>
    <col min="10751" max="10751" width="21.28515625" customWidth="1"/>
    <col min="10752" max="10752" width="11" customWidth="1"/>
    <col min="10753" max="10753" width="10.28515625" customWidth="1"/>
    <col min="10754" max="10754" width="24.28515625" customWidth="1"/>
    <col min="10755" max="10755" width="7" customWidth="1"/>
    <col min="10756" max="10756" width="5.28515625" customWidth="1"/>
    <col min="10757" max="10757" width="7.28515625" customWidth="1"/>
    <col min="10758" max="10758" width="5" customWidth="1"/>
    <col min="10759" max="10759" width="7.28515625" customWidth="1"/>
    <col min="10760" max="10760" width="4.140625" customWidth="1"/>
    <col min="10761" max="10762" width="0" hidden="1" customWidth="1"/>
    <col min="10764" max="10764" width="8.42578125" customWidth="1"/>
    <col min="10765" max="10765" width="10.140625" customWidth="1"/>
    <col min="10766" max="10766" width="10.5703125" customWidth="1"/>
    <col min="11005" max="11005" width="6.7109375" customWidth="1"/>
    <col min="11006" max="11006" width="13.28515625" customWidth="1"/>
    <col min="11007" max="11007" width="21.28515625" customWidth="1"/>
    <col min="11008" max="11008" width="11" customWidth="1"/>
    <col min="11009" max="11009" width="10.28515625" customWidth="1"/>
    <col min="11010" max="11010" width="24.28515625" customWidth="1"/>
    <col min="11011" max="11011" width="7" customWidth="1"/>
    <col min="11012" max="11012" width="5.28515625" customWidth="1"/>
    <col min="11013" max="11013" width="7.28515625" customWidth="1"/>
    <col min="11014" max="11014" width="5" customWidth="1"/>
    <col min="11015" max="11015" width="7.28515625" customWidth="1"/>
    <col min="11016" max="11016" width="4.140625" customWidth="1"/>
    <col min="11017" max="11018" width="0" hidden="1" customWidth="1"/>
    <col min="11020" max="11020" width="8.42578125" customWidth="1"/>
    <col min="11021" max="11021" width="10.140625" customWidth="1"/>
    <col min="11022" max="11022" width="10.5703125" customWidth="1"/>
    <col min="11261" max="11261" width="6.7109375" customWidth="1"/>
    <col min="11262" max="11262" width="13.28515625" customWidth="1"/>
    <col min="11263" max="11263" width="21.28515625" customWidth="1"/>
    <col min="11264" max="11264" width="11" customWidth="1"/>
    <col min="11265" max="11265" width="10.28515625" customWidth="1"/>
    <col min="11266" max="11266" width="24.28515625" customWidth="1"/>
    <col min="11267" max="11267" width="7" customWidth="1"/>
    <col min="11268" max="11268" width="5.28515625" customWidth="1"/>
    <col min="11269" max="11269" width="7.28515625" customWidth="1"/>
    <col min="11270" max="11270" width="5" customWidth="1"/>
    <col min="11271" max="11271" width="7.28515625" customWidth="1"/>
    <col min="11272" max="11272" width="4.140625" customWidth="1"/>
    <col min="11273" max="11274" width="0" hidden="1" customWidth="1"/>
    <col min="11276" max="11276" width="8.42578125" customWidth="1"/>
    <col min="11277" max="11277" width="10.140625" customWidth="1"/>
    <col min="11278" max="11278" width="10.5703125" customWidth="1"/>
    <col min="11517" max="11517" width="6.7109375" customWidth="1"/>
    <col min="11518" max="11518" width="13.28515625" customWidth="1"/>
    <col min="11519" max="11519" width="21.28515625" customWidth="1"/>
    <col min="11520" max="11520" width="11" customWidth="1"/>
    <col min="11521" max="11521" width="10.28515625" customWidth="1"/>
    <col min="11522" max="11522" width="24.28515625" customWidth="1"/>
    <col min="11523" max="11523" width="7" customWidth="1"/>
    <col min="11524" max="11524" width="5.28515625" customWidth="1"/>
    <col min="11525" max="11525" width="7.28515625" customWidth="1"/>
    <col min="11526" max="11526" width="5" customWidth="1"/>
    <col min="11527" max="11527" width="7.28515625" customWidth="1"/>
    <col min="11528" max="11528" width="4.140625" customWidth="1"/>
    <col min="11529" max="11530" width="0" hidden="1" customWidth="1"/>
    <col min="11532" max="11532" width="8.42578125" customWidth="1"/>
    <col min="11533" max="11533" width="10.140625" customWidth="1"/>
    <col min="11534" max="11534" width="10.5703125" customWidth="1"/>
    <col min="11773" max="11773" width="6.7109375" customWidth="1"/>
    <col min="11774" max="11774" width="13.28515625" customWidth="1"/>
    <col min="11775" max="11775" width="21.28515625" customWidth="1"/>
    <col min="11776" max="11776" width="11" customWidth="1"/>
    <col min="11777" max="11777" width="10.28515625" customWidth="1"/>
    <col min="11778" max="11778" width="24.28515625" customWidth="1"/>
    <col min="11779" max="11779" width="7" customWidth="1"/>
    <col min="11780" max="11780" width="5.28515625" customWidth="1"/>
    <col min="11781" max="11781" width="7.28515625" customWidth="1"/>
    <col min="11782" max="11782" width="5" customWidth="1"/>
    <col min="11783" max="11783" width="7.28515625" customWidth="1"/>
    <col min="11784" max="11784" width="4.140625" customWidth="1"/>
    <col min="11785" max="11786" width="0" hidden="1" customWidth="1"/>
    <col min="11788" max="11788" width="8.42578125" customWidth="1"/>
    <col min="11789" max="11789" width="10.140625" customWidth="1"/>
    <col min="11790" max="11790" width="10.5703125" customWidth="1"/>
    <col min="12029" max="12029" width="6.7109375" customWidth="1"/>
    <col min="12030" max="12030" width="13.28515625" customWidth="1"/>
    <col min="12031" max="12031" width="21.28515625" customWidth="1"/>
    <col min="12032" max="12032" width="11" customWidth="1"/>
    <col min="12033" max="12033" width="10.28515625" customWidth="1"/>
    <col min="12034" max="12034" width="24.28515625" customWidth="1"/>
    <col min="12035" max="12035" width="7" customWidth="1"/>
    <col min="12036" max="12036" width="5.28515625" customWidth="1"/>
    <col min="12037" max="12037" width="7.28515625" customWidth="1"/>
    <col min="12038" max="12038" width="5" customWidth="1"/>
    <col min="12039" max="12039" width="7.28515625" customWidth="1"/>
    <col min="12040" max="12040" width="4.140625" customWidth="1"/>
    <col min="12041" max="12042" width="0" hidden="1" customWidth="1"/>
    <col min="12044" max="12044" width="8.42578125" customWidth="1"/>
    <col min="12045" max="12045" width="10.140625" customWidth="1"/>
    <col min="12046" max="12046" width="10.5703125" customWidth="1"/>
    <col min="12285" max="12285" width="6.7109375" customWidth="1"/>
    <col min="12286" max="12286" width="13.28515625" customWidth="1"/>
    <col min="12287" max="12287" width="21.28515625" customWidth="1"/>
    <col min="12288" max="12288" width="11" customWidth="1"/>
    <col min="12289" max="12289" width="10.28515625" customWidth="1"/>
    <col min="12290" max="12290" width="24.28515625" customWidth="1"/>
    <col min="12291" max="12291" width="7" customWidth="1"/>
    <col min="12292" max="12292" width="5.28515625" customWidth="1"/>
    <col min="12293" max="12293" width="7.28515625" customWidth="1"/>
    <col min="12294" max="12294" width="5" customWidth="1"/>
    <col min="12295" max="12295" width="7.28515625" customWidth="1"/>
    <col min="12296" max="12296" width="4.140625" customWidth="1"/>
    <col min="12297" max="12298" width="0" hidden="1" customWidth="1"/>
    <col min="12300" max="12300" width="8.42578125" customWidth="1"/>
    <col min="12301" max="12301" width="10.140625" customWidth="1"/>
    <col min="12302" max="12302" width="10.5703125" customWidth="1"/>
    <col min="12541" max="12541" width="6.7109375" customWidth="1"/>
    <col min="12542" max="12542" width="13.28515625" customWidth="1"/>
    <col min="12543" max="12543" width="21.28515625" customWidth="1"/>
    <col min="12544" max="12544" width="11" customWidth="1"/>
    <col min="12545" max="12545" width="10.28515625" customWidth="1"/>
    <col min="12546" max="12546" width="24.28515625" customWidth="1"/>
    <col min="12547" max="12547" width="7" customWidth="1"/>
    <col min="12548" max="12548" width="5.28515625" customWidth="1"/>
    <col min="12549" max="12549" width="7.28515625" customWidth="1"/>
    <col min="12550" max="12550" width="5" customWidth="1"/>
    <col min="12551" max="12551" width="7.28515625" customWidth="1"/>
    <col min="12552" max="12552" width="4.140625" customWidth="1"/>
    <col min="12553" max="12554" width="0" hidden="1" customWidth="1"/>
    <col min="12556" max="12556" width="8.42578125" customWidth="1"/>
    <col min="12557" max="12557" width="10.140625" customWidth="1"/>
    <col min="12558" max="12558" width="10.5703125" customWidth="1"/>
    <col min="12797" max="12797" width="6.7109375" customWidth="1"/>
    <col min="12798" max="12798" width="13.28515625" customWidth="1"/>
    <col min="12799" max="12799" width="21.28515625" customWidth="1"/>
    <col min="12800" max="12800" width="11" customWidth="1"/>
    <col min="12801" max="12801" width="10.28515625" customWidth="1"/>
    <col min="12802" max="12802" width="24.28515625" customWidth="1"/>
    <col min="12803" max="12803" width="7" customWidth="1"/>
    <col min="12804" max="12804" width="5.28515625" customWidth="1"/>
    <col min="12805" max="12805" width="7.28515625" customWidth="1"/>
    <col min="12806" max="12806" width="5" customWidth="1"/>
    <col min="12807" max="12807" width="7.28515625" customWidth="1"/>
    <col min="12808" max="12808" width="4.140625" customWidth="1"/>
    <col min="12809" max="12810" width="0" hidden="1" customWidth="1"/>
    <col min="12812" max="12812" width="8.42578125" customWidth="1"/>
    <col min="12813" max="12813" width="10.140625" customWidth="1"/>
    <col min="12814" max="12814" width="10.5703125" customWidth="1"/>
    <col min="13053" max="13053" width="6.7109375" customWidth="1"/>
    <col min="13054" max="13054" width="13.28515625" customWidth="1"/>
    <col min="13055" max="13055" width="21.28515625" customWidth="1"/>
    <col min="13056" max="13056" width="11" customWidth="1"/>
    <col min="13057" max="13057" width="10.28515625" customWidth="1"/>
    <col min="13058" max="13058" width="24.28515625" customWidth="1"/>
    <col min="13059" max="13059" width="7" customWidth="1"/>
    <col min="13060" max="13060" width="5.28515625" customWidth="1"/>
    <col min="13061" max="13061" width="7.28515625" customWidth="1"/>
    <col min="13062" max="13062" width="5" customWidth="1"/>
    <col min="13063" max="13063" width="7.28515625" customWidth="1"/>
    <col min="13064" max="13064" width="4.140625" customWidth="1"/>
    <col min="13065" max="13066" width="0" hidden="1" customWidth="1"/>
    <col min="13068" max="13068" width="8.42578125" customWidth="1"/>
    <col min="13069" max="13069" width="10.140625" customWidth="1"/>
    <col min="13070" max="13070" width="10.5703125" customWidth="1"/>
    <col min="13309" max="13309" width="6.7109375" customWidth="1"/>
    <col min="13310" max="13310" width="13.28515625" customWidth="1"/>
    <col min="13311" max="13311" width="21.28515625" customWidth="1"/>
    <col min="13312" max="13312" width="11" customWidth="1"/>
    <col min="13313" max="13313" width="10.28515625" customWidth="1"/>
    <col min="13314" max="13314" width="24.28515625" customWidth="1"/>
    <col min="13315" max="13315" width="7" customWidth="1"/>
    <col min="13316" max="13316" width="5.28515625" customWidth="1"/>
    <col min="13317" max="13317" width="7.28515625" customWidth="1"/>
    <col min="13318" max="13318" width="5" customWidth="1"/>
    <col min="13319" max="13319" width="7.28515625" customWidth="1"/>
    <col min="13320" max="13320" width="4.140625" customWidth="1"/>
    <col min="13321" max="13322" width="0" hidden="1" customWidth="1"/>
    <col min="13324" max="13324" width="8.42578125" customWidth="1"/>
    <col min="13325" max="13325" width="10.140625" customWidth="1"/>
    <col min="13326" max="13326" width="10.5703125" customWidth="1"/>
    <col min="13565" max="13565" width="6.7109375" customWidth="1"/>
    <col min="13566" max="13566" width="13.28515625" customWidth="1"/>
    <col min="13567" max="13567" width="21.28515625" customWidth="1"/>
    <col min="13568" max="13568" width="11" customWidth="1"/>
    <col min="13569" max="13569" width="10.28515625" customWidth="1"/>
    <col min="13570" max="13570" width="24.28515625" customWidth="1"/>
    <col min="13571" max="13571" width="7" customWidth="1"/>
    <col min="13572" max="13572" width="5.28515625" customWidth="1"/>
    <col min="13573" max="13573" width="7.28515625" customWidth="1"/>
    <col min="13574" max="13574" width="5" customWidth="1"/>
    <col min="13575" max="13575" width="7.28515625" customWidth="1"/>
    <col min="13576" max="13576" width="4.140625" customWidth="1"/>
    <col min="13577" max="13578" width="0" hidden="1" customWidth="1"/>
    <col min="13580" max="13580" width="8.42578125" customWidth="1"/>
    <col min="13581" max="13581" width="10.140625" customWidth="1"/>
    <col min="13582" max="13582" width="10.5703125" customWidth="1"/>
    <col min="13821" max="13821" width="6.7109375" customWidth="1"/>
    <col min="13822" max="13822" width="13.28515625" customWidth="1"/>
    <col min="13823" max="13823" width="21.28515625" customWidth="1"/>
    <col min="13824" max="13824" width="11" customWidth="1"/>
    <col min="13825" max="13825" width="10.28515625" customWidth="1"/>
    <col min="13826" max="13826" width="24.28515625" customWidth="1"/>
    <col min="13827" max="13827" width="7" customWidth="1"/>
    <col min="13828" max="13828" width="5.28515625" customWidth="1"/>
    <col min="13829" max="13829" width="7.28515625" customWidth="1"/>
    <col min="13830" max="13830" width="5" customWidth="1"/>
    <col min="13831" max="13831" width="7.28515625" customWidth="1"/>
    <col min="13832" max="13832" width="4.140625" customWidth="1"/>
    <col min="13833" max="13834" width="0" hidden="1" customWidth="1"/>
    <col min="13836" max="13836" width="8.42578125" customWidth="1"/>
    <col min="13837" max="13837" width="10.140625" customWidth="1"/>
    <col min="13838" max="13838" width="10.5703125" customWidth="1"/>
    <col min="14077" max="14077" width="6.7109375" customWidth="1"/>
    <col min="14078" max="14078" width="13.28515625" customWidth="1"/>
    <col min="14079" max="14079" width="21.28515625" customWidth="1"/>
    <col min="14080" max="14080" width="11" customWidth="1"/>
    <col min="14081" max="14081" width="10.28515625" customWidth="1"/>
    <col min="14082" max="14082" width="24.28515625" customWidth="1"/>
    <col min="14083" max="14083" width="7" customWidth="1"/>
    <col min="14084" max="14084" width="5.28515625" customWidth="1"/>
    <col min="14085" max="14085" width="7.28515625" customWidth="1"/>
    <col min="14086" max="14086" width="5" customWidth="1"/>
    <col min="14087" max="14087" width="7.28515625" customWidth="1"/>
    <col min="14088" max="14088" width="4.140625" customWidth="1"/>
    <col min="14089" max="14090" width="0" hidden="1" customWidth="1"/>
    <col min="14092" max="14092" width="8.42578125" customWidth="1"/>
    <col min="14093" max="14093" width="10.140625" customWidth="1"/>
    <col min="14094" max="14094" width="10.5703125" customWidth="1"/>
    <col min="14333" max="14333" width="6.7109375" customWidth="1"/>
    <col min="14334" max="14334" width="13.28515625" customWidth="1"/>
    <col min="14335" max="14335" width="21.28515625" customWidth="1"/>
    <col min="14336" max="14336" width="11" customWidth="1"/>
    <col min="14337" max="14337" width="10.28515625" customWidth="1"/>
    <col min="14338" max="14338" width="24.28515625" customWidth="1"/>
    <col min="14339" max="14339" width="7" customWidth="1"/>
    <col min="14340" max="14340" width="5.28515625" customWidth="1"/>
    <col min="14341" max="14341" width="7.28515625" customWidth="1"/>
    <col min="14342" max="14342" width="5" customWidth="1"/>
    <col min="14343" max="14343" width="7.28515625" customWidth="1"/>
    <col min="14344" max="14344" width="4.140625" customWidth="1"/>
    <col min="14345" max="14346" width="0" hidden="1" customWidth="1"/>
    <col min="14348" max="14348" width="8.42578125" customWidth="1"/>
    <col min="14349" max="14349" width="10.140625" customWidth="1"/>
    <col min="14350" max="14350" width="10.5703125" customWidth="1"/>
    <col min="14589" max="14589" width="6.7109375" customWidth="1"/>
    <col min="14590" max="14590" width="13.28515625" customWidth="1"/>
    <col min="14591" max="14591" width="21.28515625" customWidth="1"/>
    <col min="14592" max="14592" width="11" customWidth="1"/>
    <col min="14593" max="14593" width="10.28515625" customWidth="1"/>
    <col min="14594" max="14594" width="24.28515625" customWidth="1"/>
    <col min="14595" max="14595" width="7" customWidth="1"/>
    <col min="14596" max="14596" width="5.28515625" customWidth="1"/>
    <col min="14597" max="14597" width="7.28515625" customWidth="1"/>
    <col min="14598" max="14598" width="5" customWidth="1"/>
    <col min="14599" max="14599" width="7.28515625" customWidth="1"/>
    <col min="14600" max="14600" width="4.140625" customWidth="1"/>
    <col min="14601" max="14602" width="0" hidden="1" customWidth="1"/>
    <col min="14604" max="14604" width="8.42578125" customWidth="1"/>
    <col min="14605" max="14605" width="10.140625" customWidth="1"/>
    <col min="14606" max="14606" width="10.5703125" customWidth="1"/>
    <col min="14845" max="14845" width="6.7109375" customWidth="1"/>
    <col min="14846" max="14846" width="13.28515625" customWidth="1"/>
    <col min="14847" max="14847" width="21.28515625" customWidth="1"/>
    <col min="14848" max="14848" width="11" customWidth="1"/>
    <col min="14849" max="14849" width="10.28515625" customWidth="1"/>
    <col min="14850" max="14850" width="24.28515625" customWidth="1"/>
    <col min="14851" max="14851" width="7" customWidth="1"/>
    <col min="14852" max="14852" width="5.28515625" customWidth="1"/>
    <col min="14853" max="14853" width="7.28515625" customWidth="1"/>
    <col min="14854" max="14854" width="5" customWidth="1"/>
    <col min="14855" max="14855" width="7.28515625" customWidth="1"/>
    <col min="14856" max="14856" width="4.140625" customWidth="1"/>
    <col min="14857" max="14858" width="0" hidden="1" customWidth="1"/>
    <col min="14860" max="14860" width="8.42578125" customWidth="1"/>
    <col min="14861" max="14861" width="10.140625" customWidth="1"/>
    <col min="14862" max="14862" width="10.5703125" customWidth="1"/>
    <col min="15101" max="15101" width="6.7109375" customWidth="1"/>
    <col min="15102" max="15102" width="13.28515625" customWidth="1"/>
    <col min="15103" max="15103" width="21.28515625" customWidth="1"/>
    <col min="15104" max="15104" width="11" customWidth="1"/>
    <col min="15105" max="15105" width="10.28515625" customWidth="1"/>
    <col min="15106" max="15106" width="24.28515625" customWidth="1"/>
    <col min="15107" max="15107" width="7" customWidth="1"/>
    <col min="15108" max="15108" width="5.28515625" customWidth="1"/>
    <col min="15109" max="15109" width="7.28515625" customWidth="1"/>
    <col min="15110" max="15110" width="5" customWidth="1"/>
    <col min="15111" max="15111" width="7.28515625" customWidth="1"/>
    <col min="15112" max="15112" width="4.140625" customWidth="1"/>
    <col min="15113" max="15114" width="0" hidden="1" customWidth="1"/>
    <col min="15116" max="15116" width="8.42578125" customWidth="1"/>
    <col min="15117" max="15117" width="10.140625" customWidth="1"/>
    <col min="15118" max="15118" width="10.5703125" customWidth="1"/>
    <col min="15357" max="15357" width="6.7109375" customWidth="1"/>
    <col min="15358" max="15358" width="13.28515625" customWidth="1"/>
    <col min="15359" max="15359" width="21.28515625" customWidth="1"/>
    <col min="15360" max="15360" width="11" customWidth="1"/>
    <col min="15361" max="15361" width="10.28515625" customWidth="1"/>
    <col min="15362" max="15362" width="24.28515625" customWidth="1"/>
    <col min="15363" max="15363" width="7" customWidth="1"/>
    <col min="15364" max="15364" width="5.28515625" customWidth="1"/>
    <col min="15365" max="15365" width="7.28515625" customWidth="1"/>
    <col min="15366" max="15366" width="5" customWidth="1"/>
    <col min="15367" max="15367" width="7.28515625" customWidth="1"/>
    <col min="15368" max="15368" width="4.140625" customWidth="1"/>
    <col min="15369" max="15370" width="0" hidden="1" customWidth="1"/>
    <col min="15372" max="15372" width="8.42578125" customWidth="1"/>
    <col min="15373" max="15373" width="10.140625" customWidth="1"/>
    <col min="15374" max="15374" width="10.5703125" customWidth="1"/>
    <col min="15613" max="15613" width="6.7109375" customWidth="1"/>
    <col min="15614" max="15614" width="13.28515625" customWidth="1"/>
    <col min="15615" max="15615" width="21.28515625" customWidth="1"/>
    <col min="15616" max="15616" width="11" customWidth="1"/>
    <col min="15617" max="15617" width="10.28515625" customWidth="1"/>
    <col min="15618" max="15618" width="24.28515625" customWidth="1"/>
    <col min="15619" max="15619" width="7" customWidth="1"/>
    <col min="15620" max="15620" width="5.28515625" customWidth="1"/>
    <col min="15621" max="15621" width="7.28515625" customWidth="1"/>
    <col min="15622" max="15622" width="5" customWidth="1"/>
    <col min="15623" max="15623" width="7.28515625" customWidth="1"/>
    <col min="15624" max="15624" width="4.140625" customWidth="1"/>
    <col min="15625" max="15626" width="0" hidden="1" customWidth="1"/>
    <col min="15628" max="15628" width="8.42578125" customWidth="1"/>
    <col min="15629" max="15629" width="10.140625" customWidth="1"/>
    <col min="15630" max="15630" width="10.5703125" customWidth="1"/>
    <col min="15869" max="15869" width="6.7109375" customWidth="1"/>
    <col min="15870" max="15870" width="13.28515625" customWidth="1"/>
    <col min="15871" max="15871" width="21.28515625" customWidth="1"/>
    <col min="15872" max="15872" width="11" customWidth="1"/>
    <col min="15873" max="15873" width="10.28515625" customWidth="1"/>
    <col min="15874" max="15874" width="24.28515625" customWidth="1"/>
    <col min="15875" max="15875" width="7" customWidth="1"/>
    <col min="15876" max="15876" width="5.28515625" customWidth="1"/>
    <col min="15877" max="15877" width="7.28515625" customWidth="1"/>
    <col min="15878" max="15878" width="5" customWidth="1"/>
    <col min="15879" max="15879" width="7.28515625" customWidth="1"/>
    <col min="15880" max="15880" width="4.140625" customWidth="1"/>
    <col min="15881" max="15882" width="0" hidden="1" customWidth="1"/>
    <col min="15884" max="15884" width="8.42578125" customWidth="1"/>
    <col min="15885" max="15885" width="10.140625" customWidth="1"/>
    <col min="15886" max="15886" width="10.5703125" customWidth="1"/>
    <col min="16125" max="16125" width="6.7109375" customWidth="1"/>
    <col min="16126" max="16126" width="13.28515625" customWidth="1"/>
    <col min="16127" max="16127" width="21.28515625" customWidth="1"/>
    <col min="16128" max="16128" width="11" customWidth="1"/>
    <col min="16129" max="16129" width="10.28515625" customWidth="1"/>
    <col min="16130" max="16130" width="24.28515625" customWidth="1"/>
    <col min="16131" max="16131" width="7" customWidth="1"/>
    <col min="16132" max="16132" width="5.28515625" customWidth="1"/>
    <col min="16133" max="16133" width="7.28515625" customWidth="1"/>
    <col min="16134" max="16134" width="5" customWidth="1"/>
    <col min="16135" max="16135" width="7.28515625" customWidth="1"/>
    <col min="16136" max="16136" width="4.140625" customWidth="1"/>
    <col min="16137" max="16138" width="0" hidden="1" customWidth="1"/>
    <col min="16140" max="16140" width="8.42578125" customWidth="1"/>
    <col min="16141" max="16141" width="10.140625" customWidth="1"/>
    <col min="16142" max="16142" width="10.5703125" customWidth="1"/>
  </cols>
  <sheetData>
    <row r="1" spans="1:14" ht="21" x14ac:dyDescent="0.2">
      <c r="A1" s="127" t="s">
        <v>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</row>
    <row r="2" spans="1:14" ht="4.9000000000000004" customHeight="1" x14ac:dyDescent="0.2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</row>
    <row r="3" spans="1:14" ht="21" x14ac:dyDescent="0.2">
      <c r="A3" s="127" t="s">
        <v>1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</row>
    <row r="4" spans="1:14" ht="9" customHeight="1" x14ac:dyDescent="0.2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</row>
    <row r="5" spans="1:14" x14ac:dyDescent="0.2">
      <c r="A5" s="93" t="s">
        <v>2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</row>
    <row r="6" spans="1:14" ht="28.5" x14ac:dyDescent="0.2">
      <c r="A6" s="128" t="s">
        <v>55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</row>
    <row r="7" spans="1:14" ht="21" x14ac:dyDescent="0.2">
      <c r="A7" s="129" t="s">
        <v>3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</row>
    <row r="8" spans="1:14" ht="8.4499999999999993" customHeight="1" thickBot="1" x14ac:dyDescent="0.25">
      <c r="A8" s="130"/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</row>
    <row r="9" spans="1:14" ht="19.5" thickTop="1" x14ac:dyDescent="0.2">
      <c r="A9" s="131" t="s">
        <v>4</v>
      </c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3"/>
    </row>
    <row r="10" spans="1:14" ht="18.75" x14ac:dyDescent="0.2">
      <c r="A10" s="134" t="s">
        <v>57</v>
      </c>
      <c r="B10" s="135"/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6"/>
    </row>
    <row r="11" spans="1:14" ht="18.75" x14ac:dyDescent="0.2">
      <c r="A11" s="137" t="s">
        <v>130</v>
      </c>
      <c r="B11" s="138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9"/>
    </row>
    <row r="12" spans="1:14" ht="21" x14ac:dyDescent="0.2">
      <c r="A12" s="124" t="s">
        <v>2</v>
      </c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6"/>
    </row>
    <row r="13" spans="1:14" ht="15.75" x14ac:dyDescent="0.2">
      <c r="A13" s="111" t="s">
        <v>5</v>
      </c>
      <c r="B13" s="112"/>
      <c r="C13" s="112"/>
      <c r="D13" s="112"/>
      <c r="E13" s="2"/>
      <c r="F13" s="3"/>
      <c r="G13" s="4"/>
      <c r="H13" s="5"/>
      <c r="I13" s="5"/>
      <c r="J13" s="5"/>
      <c r="K13" s="5"/>
      <c r="L13" s="6"/>
      <c r="M13" s="7"/>
      <c r="N13" s="8" t="s">
        <v>58</v>
      </c>
    </row>
    <row r="14" spans="1:14" ht="15.75" x14ac:dyDescent="0.2">
      <c r="A14" s="113" t="s">
        <v>56</v>
      </c>
      <c r="B14" s="114"/>
      <c r="C14" s="114"/>
      <c r="D14" s="114"/>
      <c r="E14" s="9"/>
      <c r="F14" s="10"/>
      <c r="G14" s="11"/>
      <c r="H14" s="12"/>
      <c r="I14" s="12"/>
      <c r="J14" s="12"/>
      <c r="K14" s="12"/>
      <c r="L14" s="13"/>
      <c r="M14" s="14"/>
      <c r="N14" s="15" t="s">
        <v>59</v>
      </c>
    </row>
    <row r="15" spans="1:14" ht="15" x14ac:dyDescent="0.2">
      <c r="A15" s="115" t="s">
        <v>6</v>
      </c>
      <c r="B15" s="100"/>
      <c r="C15" s="100"/>
      <c r="D15" s="100"/>
      <c r="E15" s="100"/>
      <c r="F15" s="100"/>
      <c r="G15" s="101"/>
      <c r="H15" s="116" t="s">
        <v>7</v>
      </c>
      <c r="I15" s="117"/>
      <c r="J15" s="117"/>
      <c r="K15" s="117"/>
      <c r="L15" s="117"/>
      <c r="M15" s="117"/>
      <c r="N15" s="118"/>
    </row>
    <row r="16" spans="1:14" ht="15" x14ac:dyDescent="0.2">
      <c r="A16" s="16"/>
      <c r="B16" s="17"/>
      <c r="C16" s="17"/>
      <c r="D16" s="18"/>
      <c r="E16" s="19" t="s">
        <v>2</v>
      </c>
      <c r="F16" s="18"/>
      <c r="G16" s="19"/>
      <c r="H16" s="119" t="s">
        <v>8</v>
      </c>
      <c r="I16" s="120"/>
      <c r="J16" s="120"/>
      <c r="K16" s="120"/>
      <c r="L16" s="120"/>
      <c r="M16" s="120"/>
      <c r="N16" s="121"/>
    </row>
    <row r="17" spans="1:17" ht="15" x14ac:dyDescent="0.2">
      <c r="A17" s="16" t="s">
        <v>9</v>
      </c>
      <c r="B17" s="17"/>
      <c r="C17" s="17"/>
      <c r="D17" s="19"/>
      <c r="E17" s="22"/>
      <c r="F17" s="18"/>
      <c r="G17" s="23" t="s">
        <v>49</v>
      </c>
      <c r="H17" s="119" t="s">
        <v>10</v>
      </c>
      <c r="I17" s="120"/>
      <c r="J17" s="120"/>
      <c r="K17" s="120"/>
      <c r="L17" s="120"/>
      <c r="M17" s="120"/>
      <c r="N17" s="121"/>
    </row>
    <row r="18" spans="1:17" ht="15" x14ac:dyDescent="0.2">
      <c r="A18" s="16" t="s">
        <v>11</v>
      </c>
      <c r="B18" s="17"/>
      <c r="C18" s="17"/>
      <c r="D18" s="19"/>
      <c r="E18" s="22"/>
      <c r="F18" s="18"/>
      <c r="G18" s="23" t="s">
        <v>50</v>
      </c>
      <c r="H18" s="119" t="s">
        <v>12</v>
      </c>
      <c r="I18" s="120"/>
      <c r="J18" s="120"/>
      <c r="K18" s="120"/>
      <c r="L18" s="120"/>
      <c r="M18" s="120"/>
      <c r="N18" s="121"/>
    </row>
    <row r="19" spans="1:17" ht="16.5" thickBot="1" x14ac:dyDescent="0.25">
      <c r="A19" s="16" t="s">
        <v>13</v>
      </c>
      <c r="B19" s="24"/>
      <c r="C19" s="24"/>
      <c r="D19" s="25"/>
      <c r="E19" s="26"/>
      <c r="F19" s="25"/>
      <c r="G19" s="23" t="s">
        <v>14</v>
      </c>
      <c r="H19" s="20" t="s">
        <v>15</v>
      </c>
      <c r="I19" s="21"/>
      <c r="J19" s="21"/>
      <c r="K19" s="21"/>
      <c r="L19" s="27">
        <v>3</v>
      </c>
      <c r="N19" s="28" t="s">
        <v>64</v>
      </c>
    </row>
    <row r="20" spans="1:17" ht="13.5" thickTop="1" x14ac:dyDescent="0.2">
      <c r="A20" s="79"/>
      <c r="B20" s="30"/>
      <c r="C20" s="30"/>
      <c r="D20" s="29"/>
      <c r="E20" s="31"/>
      <c r="F20" s="29"/>
      <c r="G20" s="29"/>
      <c r="H20" s="32"/>
      <c r="I20" s="32"/>
      <c r="J20" s="32"/>
      <c r="K20" s="32"/>
      <c r="L20" s="33"/>
      <c r="M20" s="29"/>
      <c r="N20" s="80"/>
    </row>
    <row r="21" spans="1:17" x14ac:dyDescent="0.2">
      <c r="A21" s="122" t="s">
        <v>16</v>
      </c>
      <c r="B21" s="107" t="s">
        <v>17</v>
      </c>
      <c r="C21" s="107" t="s">
        <v>18</v>
      </c>
      <c r="D21" s="107" t="s">
        <v>19</v>
      </c>
      <c r="E21" s="123" t="s">
        <v>20</v>
      </c>
      <c r="F21" s="107" t="s">
        <v>21</v>
      </c>
      <c r="G21" s="107" t="s">
        <v>22</v>
      </c>
      <c r="H21" s="108" t="s">
        <v>23</v>
      </c>
      <c r="I21" s="109"/>
      <c r="J21" s="109"/>
      <c r="K21" s="110" t="s">
        <v>24</v>
      </c>
      <c r="L21" s="102" t="s">
        <v>25</v>
      </c>
      <c r="M21" s="104" t="s">
        <v>26</v>
      </c>
      <c r="N21" s="105" t="s">
        <v>27</v>
      </c>
      <c r="P21" s="106"/>
      <c r="Q21" s="106"/>
    </row>
    <row r="22" spans="1:17" x14ac:dyDescent="0.2">
      <c r="A22" s="122"/>
      <c r="B22" s="107"/>
      <c r="C22" s="107"/>
      <c r="D22" s="107"/>
      <c r="E22" s="123"/>
      <c r="F22" s="107"/>
      <c r="G22" s="107"/>
      <c r="H22" s="36" t="s">
        <v>53</v>
      </c>
      <c r="I22" s="36" t="s">
        <v>54</v>
      </c>
      <c r="J22" s="36" t="s">
        <v>60</v>
      </c>
      <c r="K22" s="110"/>
      <c r="L22" s="103"/>
      <c r="M22" s="104"/>
      <c r="N22" s="105"/>
      <c r="P22" s="106"/>
      <c r="Q22" s="106"/>
    </row>
    <row r="23" spans="1:17" ht="4.9000000000000004" customHeight="1" x14ac:dyDescent="0.2">
      <c r="A23" s="81"/>
      <c r="B23" s="34"/>
      <c r="C23" s="34"/>
      <c r="D23" s="34"/>
      <c r="E23" s="35"/>
      <c r="F23" s="34"/>
      <c r="G23" s="34"/>
      <c r="H23" s="36"/>
      <c r="I23" s="36"/>
      <c r="J23" s="36"/>
      <c r="K23" s="37"/>
      <c r="L23" s="40"/>
      <c r="M23" s="38"/>
      <c r="N23" s="82"/>
      <c r="P23" s="39"/>
      <c r="Q23" s="39"/>
    </row>
    <row r="24" spans="1:17" ht="35.1" customHeight="1" x14ac:dyDescent="0.2">
      <c r="A24" s="83">
        <v>1</v>
      </c>
      <c r="B24" s="42">
        <v>64</v>
      </c>
      <c r="C24" s="43" t="s">
        <v>65</v>
      </c>
      <c r="D24" s="44" t="s">
        <v>66</v>
      </c>
      <c r="E24" s="45">
        <v>36288</v>
      </c>
      <c r="F24" s="45" t="s">
        <v>36</v>
      </c>
      <c r="G24" s="46" t="s">
        <v>48</v>
      </c>
      <c r="H24" s="86">
        <v>7.8321759259259262E-4</v>
      </c>
      <c r="I24" s="86">
        <f>P24-H24</f>
        <v>7.0971064814814822E-4</v>
      </c>
      <c r="J24" s="141">
        <f>K24-P24</f>
        <v>7.357175925925925E-4</v>
      </c>
      <c r="K24" s="88">
        <v>2.2286458333333333E-3</v>
      </c>
      <c r="L24" s="90">
        <f>3/(HOUR(K24)+MINUTE(K24)/60+SECOND(K24)/3600)</f>
        <v>55.95854922279792</v>
      </c>
      <c r="M24" s="143" t="s">
        <v>38</v>
      </c>
      <c r="N24" s="84"/>
      <c r="P24" s="86">
        <v>1.4929282407407408E-3</v>
      </c>
      <c r="Q24" s="48"/>
    </row>
    <row r="25" spans="1:17" ht="35.1" customHeight="1" x14ac:dyDescent="0.2">
      <c r="A25" s="83">
        <v>1</v>
      </c>
      <c r="B25" s="42">
        <v>63</v>
      </c>
      <c r="C25" s="43" t="s">
        <v>67</v>
      </c>
      <c r="D25" s="44" t="s">
        <v>68</v>
      </c>
      <c r="E25" s="45">
        <v>35886</v>
      </c>
      <c r="F25" s="45" t="s">
        <v>36</v>
      </c>
      <c r="G25" s="46" t="s">
        <v>48</v>
      </c>
      <c r="H25" s="86">
        <v>7.8321759259259262E-4</v>
      </c>
      <c r="I25" s="86">
        <f t="shared" ref="I25:I28" si="0">P25-H25</f>
        <v>7.0971064814814822E-4</v>
      </c>
      <c r="J25" s="141">
        <f t="shared" ref="J25:J28" si="1">K25-P25</f>
        <v>7.357175925925925E-4</v>
      </c>
      <c r="K25" s="88">
        <v>2.2286458333333333E-3</v>
      </c>
      <c r="L25" s="90">
        <f t="shared" ref="L25:L28" si="2">3/(HOUR(K25)+MINUTE(K25)/60+SECOND(K25)/3600)</f>
        <v>55.95854922279792</v>
      </c>
      <c r="M25" s="143" t="s">
        <v>38</v>
      </c>
      <c r="N25" s="84"/>
      <c r="P25" s="86">
        <v>1.4929282407407408E-3</v>
      </c>
      <c r="Q25" s="48"/>
    </row>
    <row r="26" spans="1:17" ht="35.1" customHeight="1" x14ac:dyDescent="0.2">
      <c r="A26" s="83">
        <v>1</v>
      </c>
      <c r="B26" s="42">
        <v>61</v>
      </c>
      <c r="C26" s="43" t="s">
        <v>69</v>
      </c>
      <c r="D26" s="44" t="s">
        <v>70</v>
      </c>
      <c r="E26" s="45">
        <v>35349</v>
      </c>
      <c r="F26" s="45" t="s">
        <v>36</v>
      </c>
      <c r="G26" s="46" t="s">
        <v>48</v>
      </c>
      <c r="H26" s="86">
        <v>7.8321759259259262E-4</v>
      </c>
      <c r="I26" s="86">
        <f t="shared" si="0"/>
        <v>7.0971064814814822E-4</v>
      </c>
      <c r="J26" s="141">
        <f t="shared" si="1"/>
        <v>7.357175925925925E-4</v>
      </c>
      <c r="K26" s="88">
        <v>2.2286458333333333E-3</v>
      </c>
      <c r="L26" s="90">
        <f t="shared" si="2"/>
        <v>55.95854922279792</v>
      </c>
      <c r="M26" s="143" t="s">
        <v>38</v>
      </c>
      <c r="N26" s="84"/>
      <c r="P26" s="86">
        <v>1.4929282407407408E-3</v>
      </c>
      <c r="Q26" s="48"/>
    </row>
    <row r="27" spans="1:17" ht="35.1" customHeight="1" x14ac:dyDescent="0.2">
      <c r="A27" s="83">
        <v>1</v>
      </c>
      <c r="B27" s="42">
        <v>2</v>
      </c>
      <c r="C27" s="43" t="s">
        <v>71</v>
      </c>
      <c r="D27" s="44" t="s">
        <v>72</v>
      </c>
      <c r="E27" s="45">
        <v>35583</v>
      </c>
      <c r="F27" s="45" t="s">
        <v>34</v>
      </c>
      <c r="G27" s="46" t="s">
        <v>51</v>
      </c>
      <c r="H27" s="86">
        <v>7.8321759259259262E-4</v>
      </c>
      <c r="I27" s="86">
        <f t="shared" si="0"/>
        <v>7.0971064814814822E-4</v>
      </c>
      <c r="J27" s="141">
        <f t="shared" si="1"/>
        <v>7.357175925925925E-4</v>
      </c>
      <c r="K27" s="88">
        <v>2.2286458333333333E-3</v>
      </c>
      <c r="L27" s="90">
        <f t="shared" si="2"/>
        <v>55.95854922279792</v>
      </c>
      <c r="M27" s="143" t="s">
        <v>38</v>
      </c>
      <c r="N27" s="84"/>
      <c r="P27" s="86">
        <v>1.4929282407407408E-3</v>
      </c>
      <c r="Q27" s="48"/>
    </row>
    <row r="28" spans="1:17" ht="35.1" customHeight="1" x14ac:dyDescent="0.2">
      <c r="A28" s="83">
        <v>1</v>
      </c>
      <c r="B28" s="42">
        <v>60</v>
      </c>
      <c r="C28" s="43" t="s">
        <v>73</v>
      </c>
      <c r="D28" s="44" t="s">
        <v>74</v>
      </c>
      <c r="E28" s="45">
        <v>35254</v>
      </c>
      <c r="F28" s="45" t="s">
        <v>34</v>
      </c>
      <c r="G28" s="46" t="s">
        <v>48</v>
      </c>
      <c r="H28" s="86">
        <v>7.8321759259259262E-4</v>
      </c>
      <c r="I28" s="86">
        <f t="shared" si="0"/>
        <v>7.0971064814814822E-4</v>
      </c>
      <c r="J28" s="141">
        <f t="shared" si="1"/>
        <v>7.357175925925925E-4</v>
      </c>
      <c r="K28" s="88">
        <v>2.2286458333333333E-3</v>
      </c>
      <c r="L28" s="90">
        <f t="shared" si="2"/>
        <v>55.95854922279792</v>
      </c>
      <c r="M28" s="143" t="s">
        <v>38</v>
      </c>
      <c r="N28" s="84"/>
      <c r="P28" s="86">
        <v>1.4929282407407408E-3</v>
      </c>
      <c r="Q28" s="49"/>
    </row>
    <row r="29" spans="1:17" ht="35.1" customHeight="1" x14ac:dyDescent="0.2">
      <c r="A29" s="83">
        <v>2</v>
      </c>
      <c r="B29" s="42">
        <v>67</v>
      </c>
      <c r="C29" s="43" t="s">
        <v>75</v>
      </c>
      <c r="D29" s="44" t="s">
        <v>76</v>
      </c>
      <c r="E29" s="45">
        <v>37947</v>
      </c>
      <c r="F29" s="45" t="s">
        <v>36</v>
      </c>
      <c r="G29" s="46" t="s">
        <v>48</v>
      </c>
      <c r="H29" s="85">
        <v>7.7839120370370356E-4</v>
      </c>
      <c r="I29" s="86">
        <f t="shared" ref="I29:I32" si="3">P29-H29</f>
        <v>7.1521990740740758E-4</v>
      </c>
      <c r="J29" s="141">
        <f t="shared" ref="J29:J32" si="4">K29-P29</f>
        <v>7.3591435185185196E-4</v>
      </c>
      <c r="K29" s="89">
        <v>2.2295254629629631E-3</v>
      </c>
      <c r="L29" s="90">
        <f>3/(HOUR(K29)+MINUTE(K29)/60+SECOND(K29)/3600)</f>
        <v>55.95854922279792</v>
      </c>
      <c r="M29" s="144" t="s">
        <v>38</v>
      </c>
      <c r="N29" s="84"/>
      <c r="P29" s="85">
        <v>1.4936111111111111E-3</v>
      </c>
      <c r="Q29" s="49"/>
    </row>
    <row r="30" spans="1:17" ht="35.1" customHeight="1" x14ac:dyDescent="0.2">
      <c r="A30" s="83">
        <v>2</v>
      </c>
      <c r="B30" s="42">
        <v>74</v>
      </c>
      <c r="C30" s="43" t="s">
        <v>77</v>
      </c>
      <c r="D30" s="44" t="s">
        <v>78</v>
      </c>
      <c r="E30" s="45">
        <v>38595</v>
      </c>
      <c r="F30" s="45" t="s">
        <v>36</v>
      </c>
      <c r="G30" s="46" t="s">
        <v>48</v>
      </c>
      <c r="H30" s="85">
        <v>7.7839120370370356E-4</v>
      </c>
      <c r="I30" s="86">
        <f t="shared" si="3"/>
        <v>7.1521990740740758E-4</v>
      </c>
      <c r="J30" s="141">
        <f t="shared" si="4"/>
        <v>7.3591435185185196E-4</v>
      </c>
      <c r="K30" s="89">
        <v>2.2295254629629631E-3</v>
      </c>
      <c r="L30" s="90">
        <f>3/(HOUR(K30)+MINUTE(K30)/60+SECOND(K30)/3600)</f>
        <v>55.95854922279792</v>
      </c>
      <c r="M30" s="144" t="s">
        <v>38</v>
      </c>
      <c r="N30" s="84"/>
      <c r="P30" s="85">
        <v>1.4936111111111111E-3</v>
      </c>
      <c r="Q30" s="48"/>
    </row>
    <row r="31" spans="1:17" ht="35.1" customHeight="1" x14ac:dyDescent="0.2">
      <c r="A31" s="83">
        <v>2</v>
      </c>
      <c r="B31" s="42">
        <v>72</v>
      </c>
      <c r="C31" s="43" t="s">
        <v>79</v>
      </c>
      <c r="D31" s="44" t="s">
        <v>80</v>
      </c>
      <c r="E31" s="45">
        <v>38460</v>
      </c>
      <c r="F31" s="45" t="s">
        <v>36</v>
      </c>
      <c r="G31" s="46" t="s">
        <v>48</v>
      </c>
      <c r="H31" s="85">
        <v>7.7839120370370356E-4</v>
      </c>
      <c r="I31" s="86">
        <f t="shared" si="3"/>
        <v>7.1521990740740758E-4</v>
      </c>
      <c r="J31" s="141">
        <f t="shared" si="4"/>
        <v>7.3591435185185196E-4</v>
      </c>
      <c r="K31" s="89">
        <v>2.2295254629629631E-3</v>
      </c>
      <c r="L31" s="90">
        <f>3/(HOUR(K31)+MINUTE(K31)/60+SECOND(K31)/3600)</f>
        <v>55.95854922279792</v>
      </c>
      <c r="M31" s="144" t="s">
        <v>38</v>
      </c>
      <c r="N31" s="84"/>
      <c r="P31" s="85">
        <v>1.4936111111111111E-3</v>
      </c>
      <c r="Q31" s="48"/>
    </row>
    <row r="32" spans="1:17" ht="35.1" customHeight="1" x14ac:dyDescent="0.2">
      <c r="A32" s="83">
        <v>2</v>
      </c>
      <c r="B32" s="42">
        <v>77</v>
      </c>
      <c r="C32" s="43" t="s">
        <v>81</v>
      </c>
      <c r="D32" s="44" t="s">
        <v>82</v>
      </c>
      <c r="E32" s="45">
        <v>38795</v>
      </c>
      <c r="F32" s="45" t="s">
        <v>36</v>
      </c>
      <c r="G32" s="46" t="s">
        <v>48</v>
      </c>
      <c r="H32" s="85">
        <v>7.7839120370370356E-4</v>
      </c>
      <c r="I32" s="86">
        <f t="shared" si="3"/>
        <v>7.1521990740740758E-4</v>
      </c>
      <c r="J32" s="141">
        <f t="shared" si="4"/>
        <v>7.3591435185185196E-4</v>
      </c>
      <c r="K32" s="89">
        <v>2.2295254629629631E-3</v>
      </c>
      <c r="L32" s="90">
        <f>3/(HOUR(K32)+MINUTE(K32)/60+SECOND(K32)/3600)</f>
        <v>55.95854922279792</v>
      </c>
      <c r="M32" s="144" t="s">
        <v>38</v>
      </c>
      <c r="N32" s="84"/>
      <c r="P32" s="85">
        <v>1.4936111111111111E-3</v>
      </c>
      <c r="Q32" s="49"/>
    </row>
    <row r="33" spans="1:17" ht="35.1" customHeight="1" x14ac:dyDescent="0.2">
      <c r="A33" s="83">
        <v>3</v>
      </c>
      <c r="B33" s="42">
        <v>153</v>
      </c>
      <c r="C33" s="43" t="s">
        <v>83</v>
      </c>
      <c r="D33" s="44" t="s">
        <v>84</v>
      </c>
      <c r="E33" s="45">
        <v>38841</v>
      </c>
      <c r="F33" s="45" t="s">
        <v>36</v>
      </c>
      <c r="G33" s="46" t="s">
        <v>85</v>
      </c>
      <c r="H33" s="85">
        <v>7.9516203703703704E-4</v>
      </c>
      <c r="I33" s="86">
        <f t="shared" ref="I33:I37" si="5">P33-H33</f>
        <v>7.6502314814814803E-4</v>
      </c>
      <c r="J33" s="141">
        <f t="shared" ref="J33:J37" si="6">K33-P33</f>
        <v>8.2214120370370405E-4</v>
      </c>
      <c r="K33" s="89">
        <v>2.3823263888888891E-3</v>
      </c>
      <c r="L33" s="90">
        <f>3/(HOUR(K33)+MINUTE(K33)/60+SECOND(K33)/3600)</f>
        <v>52.427184466019419</v>
      </c>
      <c r="M33" s="144" t="s">
        <v>38</v>
      </c>
      <c r="N33" s="84"/>
      <c r="P33" s="85">
        <v>1.5601851851851851E-3</v>
      </c>
      <c r="Q33" s="48"/>
    </row>
    <row r="34" spans="1:17" ht="35.1" customHeight="1" x14ac:dyDescent="0.2">
      <c r="A34" s="83">
        <v>3</v>
      </c>
      <c r="B34" s="42">
        <v>150</v>
      </c>
      <c r="C34" s="43" t="s">
        <v>86</v>
      </c>
      <c r="D34" s="44" t="s">
        <v>87</v>
      </c>
      <c r="E34" s="45">
        <v>38507</v>
      </c>
      <c r="F34" s="45" t="s">
        <v>36</v>
      </c>
      <c r="G34" s="46" t="s">
        <v>52</v>
      </c>
      <c r="H34" s="85">
        <v>7.9516203703703704E-4</v>
      </c>
      <c r="I34" s="86">
        <f t="shared" si="5"/>
        <v>7.6502314814814803E-4</v>
      </c>
      <c r="J34" s="141">
        <f t="shared" si="6"/>
        <v>8.2214120370370405E-4</v>
      </c>
      <c r="K34" s="89">
        <v>2.3823263888888891E-3</v>
      </c>
      <c r="L34" s="90">
        <f>3/(HOUR(K34)+MINUTE(K34)/60+SECOND(K34)/3600)</f>
        <v>52.427184466019419</v>
      </c>
      <c r="M34" s="144" t="s">
        <v>38</v>
      </c>
      <c r="N34" s="84"/>
      <c r="P34" s="85">
        <v>1.5601851851851851E-3</v>
      </c>
      <c r="Q34" s="48"/>
    </row>
    <row r="35" spans="1:17" ht="35.1" customHeight="1" x14ac:dyDescent="0.2">
      <c r="A35" s="83">
        <v>3</v>
      </c>
      <c r="B35" s="42">
        <v>155</v>
      </c>
      <c r="C35" s="43" t="s">
        <v>88</v>
      </c>
      <c r="D35" s="44" t="s">
        <v>89</v>
      </c>
      <c r="E35" s="45">
        <v>37768</v>
      </c>
      <c r="F35" s="45" t="s">
        <v>36</v>
      </c>
      <c r="G35" s="46" t="s">
        <v>90</v>
      </c>
      <c r="H35" s="85">
        <v>7.9516203703703704E-4</v>
      </c>
      <c r="I35" s="86">
        <f t="shared" si="5"/>
        <v>7.6502314814814803E-4</v>
      </c>
      <c r="J35" s="141">
        <f t="shared" si="6"/>
        <v>8.2214120370370405E-4</v>
      </c>
      <c r="K35" s="89">
        <v>2.3823263888888891E-3</v>
      </c>
      <c r="L35" s="90">
        <f>3/(HOUR(K35)+MINUTE(K35)/60+SECOND(K35)/3600)</f>
        <v>52.427184466019419</v>
      </c>
      <c r="M35" s="144" t="s">
        <v>38</v>
      </c>
      <c r="N35" s="84"/>
      <c r="P35" s="85">
        <v>1.5601851851851851E-3</v>
      </c>
      <c r="Q35" s="48"/>
    </row>
    <row r="36" spans="1:17" ht="35.1" customHeight="1" x14ac:dyDescent="0.2">
      <c r="A36" s="83">
        <v>3</v>
      </c>
      <c r="B36" s="42">
        <v>8</v>
      </c>
      <c r="C36" s="43" t="s">
        <v>91</v>
      </c>
      <c r="D36" s="44" t="s">
        <v>92</v>
      </c>
      <c r="E36" s="45">
        <v>38503</v>
      </c>
      <c r="F36" s="45" t="s">
        <v>36</v>
      </c>
      <c r="G36" s="46" t="s">
        <v>51</v>
      </c>
      <c r="H36" s="85">
        <v>7.9516203703703704E-4</v>
      </c>
      <c r="I36" s="86">
        <f t="shared" si="5"/>
        <v>7.6502314814814803E-4</v>
      </c>
      <c r="J36" s="141">
        <f t="shared" si="6"/>
        <v>8.2214120370370405E-4</v>
      </c>
      <c r="K36" s="89">
        <v>2.3823263888888891E-3</v>
      </c>
      <c r="L36" s="90">
        <f>3/(HOUR(K36)+MINUTE(K36)/60+SECOND(K36)/3600)</f>
        <v>52.427184466019419</v>
      </c>
      <c r="M36" s="144" t="s">
        <v>38</v>
      </c>
      <c r="N36" s="84"/>
      <c r="P36" s="85">
        <v>1.5601851851851851E-3</v>
      </c>
      <c r="Q36" s="48"/>
    </row>
    <row r="37" spans="1:17" ht="35.1" customHeight="1" x14ac:dyDescent="0.2">
      <c r="A37" s="83">
        <v>3</v>
      </c>
      <c r="B37" s="42">
        <v>151</v>
      </c>
      <c r="C37" s="43" t="s">
        <v>93</v>
      </c>
      <c r="D37" s="44" t="s">
        <v>94</v>
      </c>
      <c r="E37" s="45">
        <v>38520</v>
      </c>
      <c r="F37" s="45" t="s">
        <v>36</v>
      </c>
      <c r="G37" s="46" t="s">
        <v>52</v>
      </c>
      <c r="H37" s="85">
        <v>7.9516203703703704E-4</v>
      </c>
      <c r="I37" s="86">
        <f t="shared" si="5"/>
        <v>7.6502314814814803E-4</v>
      </c>
      <c r="J37" s="141">
        <f t="shared" si="6"/>
        <v>8.2214120370370405E-4</v>
      </c>
      <c r="K37" s="89">
        <v>2.3823263888888891E-3</v>
      </c>
      <c r="L37" s="90">
        <f>3/(HOUR(K37)+MINUTE(K37)/60+SECOND(K37)/3600)</f>
        <v>52.427184466019419</v>
      </c>
      <c r="M37" s="144" t="s">
        <v>38</v>
      </c>
      <c r="N37" s="84"/>
      <c r="P37" s="85">
        <v>1.5601851851851851E-3</v>
      </c>
      <c r="Q37" s="48"/>
    </row>
    <row r="38" spans="1:17" ht="35.1" customHeight="1" x14ac:dyDescent="0.2">
      <c r="A38" s="83">
        <v>4</v>
      </c>
      <c r="B38" s="42">
        <v>85</v>
      </c>
      <c r="C38" s="43" t="s">
        <v>95</v>
      </c>
      <c r="D38" s="44" t="s">
        <v>96</v>
      </c>
      <c r="E38" s="45">
        <v>39175</v>
      </c>
      <c r="F38" s="45" t="s">
        <v>38</v>
      </c>
      <c r="G38" s="46" t="s">
        <v>48</v>
      </c>
      <c r="H38" s="85">
        <v>8.0899305555555553E-4</v>
      </c>
      <c r="I38" s="86">
        <f t="shared" ref="I38:I41" si="7">P38-H38</f>
        <v>7.7778935185185188E-4</v>
      </c>
      <c r="J38" s="141">
        <f t="shared" ref="J38:J41" si="8">K38-P38</f>
        <v>7.9697916666666676E-4</v>
      </c>
      <c r="K38" s="89">
        <v>2.3837615740740742E-3</v>
      </c>
      <c r="L38" s="90">
        <f>3/(HOUR(K38)+MINUTE(K38)/60+SECOND(K38)/3600)</f>
        <v>52.427184466019419</v>
      </c>
      <c r="M38" s="144" t="s">
        <v>38</v>
      </c>
      <c r="N38" s="84"/>
      <c r="P38" s="85">
        <v>1.5867824074074074E-3</v>
      </c>
      <c r="Q38" s="48"/>
    </row>
    <row r="39" spans="1:17" ht="35.1" customHeight="1" x14ac:dyDescent="0.2">
      <c r="A39" s="83">
        <v>4</v>
      </c>
      <c r="B39" s="42">
        <v>91</v>
      </c>
      <c r="C39" s="43" t="s">
        <v>97</v>
      </c>
      <c r="D39" s="44" t="s">
        <v>98</v>
      </c>
      <c r="E39" s="45">
        <v>39483</v>
      </c>
      <c r="F39" s="45" t="s">
        <v>38</v>
      </c>
      <c r="G39" s="46" t="s">
        <v>48</v>
      </c>
      <c r="H39" s="85">
        <v>8.0899305555555553E-4</v>
      </c>
      <c r="I39" s="86">
        <f t="shared" si="7"/>
        <v>7.7778935185185188E-4</v>
      </c>
      <c r="J39" s="141">
        <f t="shared" si="8"/>
        <v>7.9697916666666676E-4</v>
      </c>
      <c r="K39" s="89">
        <v>2.3837615740740742E-3</v>
      </c>
      <c r="L39" s="90">
        <f>3/(HOUR(K39)+MINUTE(K39)/60+SECOND(K39)/3600)</f>
        <v>52.427184466019419</v>
      </c>
      <c r="M39" s="144" t="s">
        <v>38</v>
      </c>
      <c r="N39" s="84"/>
      <c r="P39" s="85">
        <v>1.5867824074074074E-3</v>
      </c>
      <c r="Q39" s="48"/>
    </row>
    <row r="40" spans="1:17" ht="35.1" customHeight="1" x14ac:dyDescent="0.2">
      <c r="A40" s="83">
        <v>4</v>
      </c>
      <c r="B40" s="42">
        <v>84</v>
      </c>
      <c r="C40" s="43" t="s">
        <v>99</v>
      </c>
      <c r="D40" s="44" t="s">
        <v>100</v>
      </c>
      <c r="E40" s="45">
        <v>39123</v>
      </c>
      <c r="F40" s="45" t="s">
        <v>38</v>
      </c>
      <c r="G40" s="46" t="s">
        <v>48</v>
      </c>
      <c r="H40" s="85">
        <v>8.0899305555555553E-4</v>
      </c>
      <c r="I40" s="86">
        <f t="shared" si="7"/>
        <v>7.7778935185185188E-4</v>
      </c>
      <c r="J40" s="141">
        <f t="shared" si="8"/>
        <v>7.9697916666666676E-4</v>
      </c>
      <c r="K40" s="89">
        <v>2.3837615740740742E-3</v>
      </c>
      <c r="L40" s="90">
        <f>3/(HOUR(K40)+MINUTE(K40)/60+SECOND(K40)/3600)</f>
        <v>52.427184466019419</v>
      </c>
      <c r="M40" s="144" t="s">
        <v>38</v>
      </c>
      <c r="N40" s="84"/>
      <c r="P40" s="85">
        <v>1.5867824074074074E-3</v>
      </c>
      <c r="Q40" s="48"/>
    </row>
    <row r="41" spans="1:17" ht="35.1" customHeight="1" x14ac:dyDescent="0.2">
      <c r="A41" s="83">
        <v>4</v>
      </c>
      <c r="B41" s="47">
        <v>92</v>
      </c>
      <c r="C41" s="50" t="s">
        <v>101</v>
      </c>
      <c r="D41" s="50" t="s">
        <v>102</v>
      </c>
      <c r="E41" s="51">
        <v>39489</v>
      </c>
      <c r="F41" s="51" t="s">
        <v>38</v>
      </c>
      <c r="G41" s="41" t="s">
        <v>48</v>
      </c>
      <c r="H41" s="85">
        <v>8.0899305555555553E-4</v>
      </c>
      <c r="I41" s="86">
        <f t="shared" si="7"/>
        <v>7.7778935185185188E-4</v>
      </c>
      <c r="J41" s="141">
        <f t="shared" si="8"/>
        <v>7.9697916666666676E-4</v>
      </c>
      <c r="K41" s="89">
        <v>2.3837615740740742E-3</v>
      </c>
      <c r="L41" s="90">
        <f>3/(HOUR(K41)+MINUTE(K41)/60+SECOND(K41)/3600)</f>
        <v>52.427184466019419</v>
      </c>
      <c r="M41" s="144" t="s">
        <v>38</v>
      </c>
      <c r="N41" s="84"/>
      <c r="P41" s="85">
        <v>1.5867824074074074E-3</v>
      </c>
    </row>
    <row r="42" spans="1:17" ht="35.1" customHeight="1" x14ac:dyDescent="0.2">
      <c r="A42" s="83">
        <v>5</v>
      </c>
      <c r="B42" s="47">
        <v>171</v>
      </c>
      <c r="C42" s="50" t="s">
        <v>103</v>
      </c>
      <c r="D42" s="50" t="s">
        <v>104</v>
      </c>
      <c r="E42" s="51">
        <v>38515</v>
      </c>
      <c r="F42" s="51" t="s">
        <v>36</v>
      </c>
      <c r="G42" s="41" t="s">
        <v>105</v>
      </c>
      <c r="H42" s="86">
        <v>7.9759259259259269E-4</v>
      </c>
      <c r="I42" s="86">
        <f t="shared" ref="I42:I45" si="9">P42-H42</f>
        <v>8.0091435185185159E-4</v>
      </c>
      <c r="J42" s="141">
        <f t="shared" ref="J42:J45" si="10">K42-P42</f>
        <v>8.4208333333333379E-4</v>
      </c>
      <c r="K42" s="88">
        <v>2.4405902777777781E-3</v>
      </c>
      <c r="L42" s="90">
        <f>3/(HOUR(K42)+MINUTE(K42)/60+SECOND(K42)/3600)</f>
        <v>51.18483412322275</v>
      </c>
      <c r="M42" s="144" t="s">
        <v>38</v>
      </c>
      <c r="N42" s="87"/>
      <c r="P42" s="86">
        <v>1.5985069444444443E-3</v>
      </c>
    </row>
    <row r="43" spans="1:17" ht="35.1" customHeight="1" x14ac:dyDescent="0.2">
      <c r="A43" s="83">
        <v>5</v>
      </c>
      <c r="B43" s="47">
        <v>170</v>
      </c>
      <c r="C43" s="50" t="s">
        <v>106</v>
      </c>
      <c r="D43" s="50" t="s">
        <v>107</v>
      </c>
      <c r="E43" s="51">
        <v>37978</v>
      </c>
      <c r="F43" s="51" t="s">
        <v>38</v>
      </c>
      <c r="G43" s="41" t="s">
        <v>105</v>
      </c>
      <c r="H43" s="86">
        <v>7.9759259259259269E-4</v>
      </c>
      <c r="I43" s="86">
        <f t="shared" si="9"/>
        <v>8.0091435185185159E-4</v>
      </c>
      <c r="J43" s="141">
        <f t="shared" si="10"/>
        <v>8.4208333333333379E-4</v>
      </c>
      <c r="K43" s="88">
        <v>2.4405902777777781E-3</v>
      </c>
      <c r="L43" s="90">
        <f>3/(HOUR(K43)+MINUTE(K43)/60+SECOND(K43)/3600)</f>
        <v>51.18483412322275</v>
      </c>
      <c r="M43" s="144" t="s">
        <v>38</v>
      </c>
      <c r="N43" s="87"/>
      <c r="P43" s="86">
        <v>1.5985069444444443E-3</v>
      </c>
    </row>
    <row r="44" spans="1:17" ht="35.1" customHeight="1" x14ac:dyDescent="0.2">
      <c r="A44" s="83">
        <v>5</v>
      </c>
      <c r="B44" s="47">
        <v>173</v>
      </c>
      <c r="C44" s="50" t="s">
        <v>108</v>
      </c>
      <c r="D44" s="50" t="s">
        <v>109</v>
      </c>
      <c r="E44" s="51">
        <v>38453</v>
      </c>
      <c r="F44" s="51" t="s">
        <v>36</v>
      </c>
      <c r="G44" s="41" t="s">
        <v>105</v>
      </c>
      <c r="H44" s="86">
        <v>7.9759259259259269E-4</v>
      </c>
      <c r="I44" s="86">
        <f t="shared" si="9"/>
        <v>8.0091435185185159E-4</v>
      </c>
      <c r="J44" s="141">
        <f t="shared" si="10"/>
        <v>8.4208333333333379E-4</v>
      </c>
      <c r="K44" s="88">
        <v>2.4405902777777781E-3</v>
      </c>
      <c r="L44" s="90">
        <f>3/(HOUR(K44)+MINUTE(K44)/60+SECOND(K44)/3600)</f>
        <v>51.18483412322275</v>
      </c>
      <c r="M44" s="144" t="s">
        <v>38</v>
      </c>
      <c r="N44" s="87"/>
      <c r="P44" s="86">
        <v>1.5985069444444443E-3</v>
      </c>
    </row>
    <row r="45" spans="1:17" ht="35.1" customHeight="1" thickBot="1" x14ac:dyDescent="0.25">
      <c r="A45" s="83">
        <v>5</v>
      </c>
      <c r="B45" s="47">
        <v>162</v>
      </c>
      <c r="C45" s="50" t="s">
        <v>110</v>
      </c>
      <c r="D45" s="50" t="s">
        <v>111</v>
      </c>
      <c r="E45" s="51">
        <v>37698</v>
      </c>
      <c r="F45" s="51" t="s">
        <v>36</v>
      </c>
      <c r="G45" s="41" t="s">
        <v>112</v>
      </c>
      <c r="H45" s="86">
        <v>7.9759259259259269E-4</v>
      </c>
      <c r="I45" s="86">
        <f t="shared" si="9"/>
        <v>8.0091435185185159E-4</v>
      </c>
      <c r="J45" s="141">
        <f t="shared" si="10"/>
        <v>8.4208333333333379E-4</v>
      </c>
      <c r="K45" s="88">
        <v>2.4405902777777781E-3</v>
      </c>
      <c r="L45" s="90">
        <f>3/(HOUR(K45)+MINUTE(K45)/60+SECOND(K45)/3600)</f>
        <v>51.18483412322275</v>
      </c>
      <c r="M45" s="144" t="s">
        <v>38</v>
      </c>
      <c r="N45" s="87"/>
      <c r="P45" s="86">
        <v>1.5985069444444443E-3</v>
      </c>
    </row>
    <row r="46" spans="1:17" ht="35.1" customHeight="1" thickBot="1" x14ac:dyDescent="0.25">
      <c r="A46" s="83">
        <v>6</v>
      </c>
      <c r="B46" s="47">
        <v>119</v>
      </c>
      <c r="C46" s="50" t="s">
        <v>113</v>
      </c>
      <c r="D46" s="50" t="s">
        <v>114</v>
      </c>
      <c r="E46" s="51">
        <v>39655</v>
      </c>
      <c r="F46" s="51" t="s">
        <v>38</v>
      </c>
      <c r="G46" s="41" t="s">
        <v>62</v>
      </c>
      <c r="H46" s="86">
        <v>8.3748842592592599E-4</v>
      </c>
      <c r="I46" s="86">
        <f t="shared" ref="I46:I49" si="11">P46-H46</f>
        <v>7.6575231481481438E-4</v>
      </c>
      <c r="J46" s="141">
        <f t="shared" ref="J46:J49" si="12">K46-P46</f>
        <v>8.7179398148148186E-4</v>
      </c>
      <c r="K46" s="88">
        <v>2.4750347222222222E-3</v>
      </c>
      <c r="L46" s="90">
        <f>3/(HOUR(K46)+MINUTE(K46)/60+SECOND(K46)/3600)</f>
        <v>50.467289719626166</v>
      </c>
      <c r="M46" s="144" t="s">
        <v>38</v>
      </c>
      <c r="N46" s="87"/>
      <c r="P46" s="142">
        <v>1.6032407407407404E-3</v>
      </c>
    </row>
    <row r="47" spans="1:17" ht="35.1" customHeight="1" thickBot="1" x14ac:dyDescent="0.25">
      <c r="A47" s="83">
        <v>6</v>
      </c>
      <c r="B47" s="47">
        <v>123</v>
      </c>
      <c r="C47" s="50" t="s">
        <v>115</v>
      </c>
      <c r="D47" s="50" t="s">
        <v>116</v>
      </c>
      <c r="E47" s="51">
        <v>39042</v>
      </c>
      <c r="F47" s="51" t="s">
        <v>38</v>
      </c>
      <c r="G47" s="41" t="s">
        <v>63</v>
      </c>
      <c r="H47" s="86">
        <v>8.3748842592592599E-4</v>
      </c>
      <c r="I47" s="86">
        <f t="shared" si="11"/>
        <v>7.6575231481481438E-4</v>
      </c>
      <c r="J47" s="141">
        <f t="shared" si="12"/>
        <v>8.7179398148148186E-4</v>
      </c>
      <c r="K47" s="88">
        <v>2.4750347222222222E-3</v>
      </c>
      <c r="L47" s="90">
        <f>3/(HOUR(K47)+MINUTE(K47)/60+SECOND(K47)/3600)</f>
        <v>50.467289719626166</v>
      </c>
      <c r="M47" s="144" t="s">
        <v>38</v>
      </c>
      <c r="N47" s="87"/>
      <c r="P47" s="142">
        <v>1.6032407407407404E-3</v>
      </c>
    </row>
    <row r="48" spans="1:17" ht="35.1" customHeight="1" thickBot="1" x14ac:dyDescent="0.25">
      <c r="A48" s="83">
        <v>6</v>
      </c>
      <c r="B48" s="47">
        <v>122</v>
      </c>
      <c r="C48" s="50" t="s">
        <v>117</v>
      </c>
      <c r="D48" s="50" t="s">
        <v>118</v>
      </c>
      <c r="E48" s="51">
        <v>39230</v>
      </c>
      <c r="F48" s="51" t="s">
        <v>38</v>
      </c>
      <c r="G48" s="41" t="s">
        <v>63</v>
      </c>
      <c r="H48" s="86">
        <v>8.3748842592592599E-4</v>
      </c>
      <c r="I48" s="86">
        <f t="shared" si="11"/>
        <v>7.6575231481481438E-4</v>
      </c>
      <c r="J48" s="141">
        <f t="shared" si="12"/>
        <v>8.7179398148148186E-4</v>
      </c>
      <c r="K48" s="88">
        <v>2.4750347222222222E-3</v>
      </c>
      <c r="L48" s="90">
        <f>3/(HOUR(K48)+MINUTE(K48)/60+SECOND(K48)/3600)</f>
        <v>50.467289719626166</v>
      </c>
      <c r="M48" s="144" t="s">
        <v>38</v>
      </c>
      <c r="N48" s="87"/>
      <c r="P48" s="142">
        <v>1.6032407407407404E-3</v>
      </c>
    </row>
    <row r="49" spans="1:16" ht="35.1" customHeight="1" x14ac:dyDescent="0.2">
      <c r="A49" s="83">
        <v>6</v>
      </c>
      <c r="B49" s="47">
        <v>120</v>
      </c>
      <c r="C49" s="50" t="s">
        <v>119</v>
      </c>
      <c r="D49" s="50" t="s">
        <v>120</v>
      </c>
      <c r="E49" s="51">
        <v>38721</v>
      </c>
      <c r="F49" s="51" t="s">
        <v>38</v>
      </c>
      <c r="G49" s="41" t="s">
        <v>62</v>
      </c>
      <c r="H49" s="86">
        <v>8.3748842592592599E-4</v>
      </c>
      <c r="I49" s="86">
        <f t="shared" si="11"/>
        <v>7.6575231481481438E-4</v>
      </c>
      <c r="J49" s="141">
        <f t="shared" si="12"/>
        <v>8.7179398148148186E-4</v>
      </c>
      <c r="K49" s="88">
        <v>2.4750347222222222E-3</v>
      </c>
      <c r="L49" s="90">
        <f>3/(HOUR(K49)+MINUTE(K49)/60+SECOND(K49)/3600)</f>
        <v>50.467289719626166</v>
      </c>
      <c r="M49" s="144" t="s">
        <v>38</v>
      </c>
      <c r="N49" s="87"/>
      <c r="P49" s="142">
        <v>1.6032407407407404E-3</v>
      </c>
    </row>
    <row r="50" spans="1:16" ht="35.1" customHeight="1" x14ac:dyDescent="0.2">
      <c r="A50" s="83" t="s">
        <v>129</v>
      </c>
      <c r="B50" s="47">
        <v>148</v>
      </c>
      <c r="C50" s="50" t="s">
        <v>121</v>
      </c>
      <c r="D50" s="50" t="s">
        <v>122</v>
      </c>
      <c r="E50" s="51">
        <v>37882</v>
      </c>
      <c r="F50" s="51" t="s">
        <v>36</v>
      </c>
      <c r="G50" s="41" t="s">
        <v>61</v>
      </c>
      <c r="H50" s="85"/>
      <c r="I50" s="86"/>
      <c r="J50" s="141"/>
      <c r="K50" s="89"/>
      <c r="L50" s="90"/>
      <c r="M50" s="91"/>
      <c r="N50" s="87"/>
      <c r="P50" s="85"/>
    </row>
    <row r="51" spans="1:16" ht="35.1" customHeight="1" x14ac:dyDescent="0.2">
      <c r="A51" s="83" t="s">
        <v>129</v>
      </c>
      <c r="B51" s="47">
        <v>152</v>
      </c>
      <c r="C51" s="50" t="s">
        <v>123</v>
      </c>
      <c r="D51" s="50" t="s">
        <v>124</v>
      </c>
      <c r="E51" s="51">
        <v>37883</v>
      </c>
      <c r="F51" s="51" t="s">
        <v>36</v>
      </c>
      <c r="G51" s="41" t="s">
        <v>61</v>
      </c>
      <c r="H51" s="85"/>
      <c r="I51" s="86"/>
      <c r="J51" s="141"/>
      <c r="K51" s="89"/>
      <c r="L51" s="90"/>
      <c r="M51" s="91"/>
      <c r="N51" s="87"/>
      <c r="P51" s="85"/>
    </row>
    <row r="52" spans="1:16" ht="35.1" customHeight="1" x14ac:dyDescent="0.2">
      <c r="A52" s="83" t="s">
        <v>129</v>
      </c>
      <c r="B52" s="47">
        <v>149</v>
      </c>
      <c r="C52" s="50" t="s">
        <v>125</v>
      </c>
      <c r="D52" s="50" t="s">
        <v>126</v>
      </c>
      <c r="E52" s="51">
        <v>37065</v>
      </c>
      <c r="F52" s="51" t="s">
        <v>36</v>
      </c>
      <c r="G52" s="41" t="s">
        <v>61</v>
      </c>
      <c r="H52" s="85"/>
      <c r="I52" s="86"/>
      <c r="J52" s="141"/>
      <c r="K52" s="89"/>
      <c r="L52" s="90"/>
      <c r="M52" s="91"/>
      <c r="N52" s="87"/>
      <c r="P52" s="85"/>
    </row>
    <row r="53" spans="1:16" ht="35.1" customHeight="1" x14ac:dyDescent="0.2">
      <c r="A53" s="83" t="s">
        <v>129</v>
      </c>
      <c r="B53" s="47">
        <v>154</v>
      </c>
      <c r="C53" s="50" t="s">
        <v>127</v>
      </c>
      <c r="D53" s="50" t="s">
        <v>128</v>
      </c>
      <c r="E53" s="51">
        <v>36098</v>
      </c>
      <c r="F53" s="51" t="s">
        <v>36</v>
      </c>
      <c r="G53" s="41" t="s">
        <v>90</v>
      </c>
      <c r="H53" s="85"/>
      <c r="I53" s="86"/>
      <c r="J53" s="141"/>
      <c r="K53" s="89"/>
      <c r="L53" s="90"/>
      <c r="M53" s="91"/>
      <c r="N53" s="87"/>
      <c r="P53" s="85"/>
    </row>
    <row r="54" spans="1:16" ht="8.25" customHeight="1" x14ac:dyDescent="0.2">
      <c r="A54" s="69"/>
      <c r="B54" s="70"/>
      <c r="C54" s="70"/>
      <c r="D54" s="71"/>
      <c r="E54" s="72"/>
      <c r="F54" s="73"/>
      <c r="G54" s="74"/>
      <c r="H54" s="75"/>
      <c r="I54" s="75"/>
      <c r="J54" s="75"/>
      <c r="K54" s="75"/>
      <c r="L54" s="76"/>
      <c r="M54" s="77"/>
      <c r="N54" s="78"/>
    </row>
    <row r="55" spans="1:16" ht="15" x14ac:dyDescent="0.2">
      <c r="A55" s="99" t="s">
        <v>28</v>
      </c>
      <c r="B55" s="100"/>
      <c r="C55" s="100"/>
      <c r="D55" s="100"/>
      <c r="E55" s="52"/>
      <c r="F55" s="52"/>
      <c r="G55" s="100"/>
      <c r="H55" s="100"/>
      <c r="I55" s="100"/>
      <c r="J55" s="100"/>
      <c r="K55" s="100"/>
      <c r="L55" s="100"/>
      <c r="M55" s="100"/>
      <c r="N55" s="101"/>
    </row>
    <row r="56" spans="1:16" x14ac:dyDescent="0.2">
      <c r="A56" s="53" t="s">
        <v>29</v>
      </c>
      <c r="B56" s="54"/>
      <c r="C56" s="55"/>
      <c r="D56" s="54"/>
      <c r="E56" s="56"/>
      <c r="F56" s="54"/>
      <c r="G56" s="57" t="s">
        <v>30</v>
      </c>
      <c r="H56" s="58">
        <v>4</v>
      </c>
      <c r="I56" s="140"/>
      <c r="K56" s="59" t="s">
        <v>31</v>
      </c>
      <c r="L56" s="57">
        <f>COUNTIF(F24:F48,"ЗМС")</f>
        <v>0</v>
      </c>
      <c r="M56" s="59"/>
      <c r="N56" s="57"/>
    </row>
    <row r="57" spans="1:16" x14ac:dyDescent="0.2">
      <c r="A57" s="53" t="s">
        <v>32</v>
      </c>
      <c r="B57" s="54"/>
      <c r="C57" s="55"/>
      <c r="D57" s="54"/>
      <c r="E57" s="56"/>
      <c r="F57" s="54"/>
      <c r="G57" s="55" t="s">
        <v>33</v>
      </c>
      <c r="H57" s="58">
        <f>H58+H62</f>
        <v>25</v>
      </c>
      <c r="I57" s="140"/>
      <c r="K57" s="59" t="s">
        <v>34</v>
      </c>
      <c r="L57" s="57">
        <f>COUNTIF(F24:F48,"МСМК")</f>
        <v>2</v>
      </c>
      <c r="M57" s="59"/>
      <c r="N57" s="57"/>
    </row>
    <row r="58" spans="1:16" x14ac:dyDescent="0.2">
      <c r="A58" s="54"/>
      <c r="B58" s="54"/>
      <c r="C58" s="55"/>
      <c r="D58" s="54"/>
      <c r="E58" s="56"/>
      <c r="F58" s="54"/>
      <c r="G58" s="55" t="s">
        <v>35</v>
      </c>
      <c r="H58" s="58">
        <f>H59+H60+H61</f>
        <v>25</v>
      </c>
      <c r="I58" s="140"/>
      <c r="K58" s="59" t="s">
        <v>36</v>
      </c>
      <c r="L58" s="57">
        <f>COUNTIF(F24:F48,"МС")</f>
        <v>15</v>
      </c>
      <c r="M58" s="59"/>
      <c r="N58" s="57"/>
    </row>
    <row r="59" spans="1:16" x14ac:dyDescent="0.2">
      <c r="A59" s="54"/>
      <c r="B59" s="54"/>
      <c r="C59" s="55"/>
      <c r="D59" s="54"/>
      <c r="E59" s="56"/>
      <c r="F59" s="54"/>
      <c r="G59" s="55" t="s">
        <v>37</v>
      </c>
      <c r="H59" s="58">
        <f>COUNT(A24:A48)</f>
        <v>25</v>
      </c>
      <c r="I59" s="140"/>
      <c r="K59" s="59" t="s">
        <v>38</v>
      </c>
      <c r="L59" s="57">
        <f>COUNTIF(F24:F48,"КМС")</f>
        <v>8</v>
      </c>
      <c r="M59" s="59"/>
      <c r="N59" s="57"/>
    </row>
    <row r="60" spans="1:16" x14ac:dyDescent="0.2">
      <c r="A60" s="54"/>
      <c r="B60" s="54"/>
      <c r="C60" s="55"/>
      <c r="D60" s="54"/>
      <c r="E60" s="56"/>
      <c r="F60" s="54"/>
      <c r="G60" s="55" t="s">
        <v>39</v>
      </c>
      <c r="H60" s="58">
        <f>COUNTIF(A24:A48,"НФ")</f>
        <v>0</v>
      </c>
      <c r="I60" s="140"/>
      <c r="K60" s="59" t="s">
        <v>40</v>
      </c>
      <c r="L60" s="57">
        <f>COUNTIF(F24:F48,"1 СР")</f>
        <v>0</v>
      </c>
      <c r="M60" s="59"/>
      <c r="N60" s="57"/>
    </row>
    <row r="61" spans="1:16" x14ac:dyDescent="0.2">
      <c r="A61" s="54"/>
      <c r="B61" s="54"/>
      <c r="C61" s="55"/>
      <c r="D61" s="54"/>
      <c r="E61" s="56"/>
      <c r="F61" s="54"/>
      <c r="G61" s="55" t="s">
        <v>41</v>
      </c>
      <c r="H61" s="58">
        <f>COUNTIF(A24:A48,"ДСКВ")</f>
        <v>0</v>
      </c>
      <c r="I61" s="140"/>
      <c r="K61" s="60" t="s">
        <v>42</v>
      </c>
      <c r="L61" s="57">
        <f>COUNTIF(F24:F48,"2 СР")</f>
        <v>0</v>
      </c>
      <c r="M61" s="59"/>
      <c r="N61" s="57"/>
    </row>
    <row r="62" spans="1:16" x14ac:dyDescent="0.2">
      <c r="A62" s="54"/>
      <c r="B62" s="54"/>
      <c r="C62" s="55"/>
      <c r="D62" s="54"/>
      <c r="E62" s="56"/>
      <c r="F62" s="54"/>
      <c r="G62" s="55" t="s">
        <v>43</v>
      </c>
      <c r="H62" s="58">
        <f>COUNTIF(A24:A48,"НС")</f>
        <v>0</v>
      </c>
      <c r="I62" s="140"/>
      <c r="K62" s="60" t="s">
        <v>44</v>
      </c>
      <c r="L62" s="57">
        <f>COUNTIF(F24:F48,"3 СР")</f>
        <v>0</v>
      </c>
      <c r="M62" s="59"/>
      <c r="N62" s="57"/>
    </row>
    <row r="63" spans="1:16" x14ac:dyDescent="0.2">
      <c r="A63" s="54"/>
      <c r="B63" s="61"/>
      <c r="C63" s="61"/>
      <c r="D63" s="54"/>
      <c r="E63" s="56"/>
      <c r="F63" s="54"/>
      <c r="G63" s="54"/>
      <c r="H63" s="62"/>
      <c r="I63" s="62"/>
      <c r="J63" s="62"/>
      <c r="K63" s="62"/>
      <c r="L63" s="60"/>
      <c r="M63" s="54"/>
      <c r="N63" s="54"/>
    </row>
    <row r="64" spans="1:16" ht="15" x14ac:dyDescent="0.2">
      <c r="A64" s="99"/>
      <c r="B64" s="100"/>
      <c r="C64" s="100"/>
      <c r="D64" s="100"/>
      <c r="E64" s="100" t="s">
        <v>45</v>
      </c>
      <c r="F64" s="100"/>
      <c r="G64" s="100"/>
      <c r="H64" s="100" t="s">
        <v>46</v>
      </c>
      <c r="I64" s="100"/>
      <c r="J64" s="100"/>
      <c r="K64" s="100"/>
      <c r="L64" s="100" t="s">
        <v>47</v>
      </c>
      <c r="M64" s="100"/>
      <c r="N64" s="101"/>
    </row>
    <row r="65" spans="1:14" x14ac:dyDescent="0.2">
      <c r="A65" s="92"/>
      <c r="B65" s="93"/>
      <c r="C65" s="93"/>
      <c r="D65" s="93"/>
      <c r="E65" s="93"/>
      <c r="F65" s="94"/>
      <c r="G65" s="94"/>
      <c r="H65" s="94"/>
      <c r="I65" s="94"/>
      <c r="J65" s="94"/>
      <c r="K65" s="94"/>
      <c r="L65" s="94"/>
      <c r="M65" s="94"/>
      <c r="N65" s="95"/>
    </row>
    <row r="66" spans="1:14" x14ac:dyDescent="0.2">
      <c r="A66" s="63"/>
      <c r="B66" s="1"/>
      <c r="C66" s="1"/>
      <c r="D66" s="1"/>
      <c r="E66" s="64"/>
      <c r="F66" s="1"/>
      <c r="G66" s="1"/>
      <c r="H66" s="65"/>
      <c r="I66" s="65"/>
      <c r="J66" s="65"/>
      <c r="K66" s="65"/>
      <c r="L66" s="1"/>
      <c r="M66" s="1"/>
      <c r="N66" s="66"/>
    </row>
    <row r="67" spans="1:14" x14ac:dyDescent="0.2">
      <c r="A67" s="63"/>
      <c r="B67" s="1"/>
      <c r="C67" s="1"/>
      <c r="D67" s="1"/>
      <c r="E67" s="64"/>
      <c r="F67" s="1"/>
      <c r="G67" s="1"/>
      <c r="H67" s="65"/>
      <c r="I67" s="65"/>
      <c r="J67" s="65"/>
      <c r="K67" s="65"/>
      <c r="L67" s="1"/>
      <c r="M67" s="1"/>
      <c r="N67" s="66"/>
    </row>
    <row r="68" spans="1:14" x14ac:dyDescent="0.2">
      <c r="A68" s="63"/>
      <c r="B68" s="1"/>
      <c r="C68" s="1"/>
      <c r="D68" s="1"/>
      <c r="E68" s="64"/>
      <c r="F68" s="1"/>
      <c r="G68" s="1"/>
      <c r="H68" s="65"/>
      <c r="I68" s="65"/>
      <c r="J68" s="65"/>
      <c r="K68" s="65"/>
      <c r="L68" s="1"/>
      <c r="M68" s="1"/>
      <c r="N68" s="66"/>
    </row>
    <row r="69" spans="1:14" x14ac:dyDescent="0.2">
      <c r="A69" s="63"/>
      <c r="B69" s="1"/>
      <c r="C69" s="1"/>
      <c r="D69" s="1"/>
      <c r="E69" s="64"/>
      <c r="F69" s="1"/>
      <c r="G69" s="1"/>
      <c r="H69" s="65"/>
      <c r="I69" s="65"/>
      <c r="J69" s="65"/>
      <c r="K69" s="65"/>
      <c r="L69" s="67"/>
      <c r="M69" s="68"/>
      <c r="N69" s="66"/>
    </row>
    <row r="70" spans="1:14" x14ac:dyDescent="0.2">
      <c r="A70" s="96" t="s">
        <v>2</v>
      </c>
      <c r="B70" s="97"/>
      <c r="C70" s="97"/>
      <c r="D70" s="97"/>
      <c r="E70" s="97" t="str">
        <f>G17</f>
        <v>Попова Е.В. (ВК, Воронежская область)</v>
      </c>
      <c r="F70" s="97"/>
      <c r="G70" s="97"/>
      <c r="H70" s="97" t="str">
        <f>G18</f>
        <v>Гонова М.В. (ВК, Москва)</v>
      </c>
      <c r="I70" s="97"/>
      <c r="J70" s="97"/>
      <c r="K70" s="97"/>
      <c r="L70" s="97" t="str">
        <f>G19</f>
        <v>Гниденко В.Н. (ВК, Тульская область)</v>
      </c>
      <c r="M70" s="97"/>
      <c r="N70" s="98"/>
    </row>
  </sheetData>
  <autoFilter ref="B23:P40" xr:uid="{24CA35CB-B38E-455F-8CA3-9F458746DEAB}">
    <sortState xmlns:xlrd2="http://schemas.microsoft.com/office/spreadsheetml/2017/richdata2" ref="B24:P40">
      <sortCondition ref="K23:K40"/>
    </sortState>
  </autoFilter>
  <mergeCells count="45">
    <mergeCell ref="A12:N12"/>
    <mergeCell ref="A1:N1"/>
    <mergeCell ref="A2:N2"/>
    <mergeCell ref="A3:N3"/>
    <mergeCell ref="A4:N4"/>
    <mergeCell ref="A5:N5"/>
    <mergeCell ref="A6:N6"/>
    <mergeCell ref="A7:N7"/>
    <mergeCell ref="A8:N8"/>
    <mergeCell ref="A9:N9"/>
    <mergeCell ref="A10:N10"/>
    <mergeCell ref="A11:N11"/>
    <mergeCell ref="F21:F22"/>
    <mergeCell ref="G21:G22"/>
    <mergeCell ref="H21:J21"/>
    <mergeCell ref="K21:K22"/>
    <mergeCell ref="A13:D13"/>
    <mergeCell ref="A14:D14"/>
    <mergeCell ref="A15:G15"/>
    <mergeCell ref="H15:N15"/>
    <mergeCell ref="H16:N16"/>
    <mergeCell ref="H17:N17"/>
    <mergeCell ref="A21:A22"/>
    <mergeCell ref="B21:B22"/>
    <mergeCell ref="C21:C22"/>
    <mergeCell ref="D21:D22"/>
    <mergeCell ref="E21:E22"/>
    <mergeCell ref="H18:N18"/>
    <mergeCell ref="L21:L22"/>
    <mergeCell ref="M21:M22"/>
    <mergeCell ref="N21:N22"/>
    <mergeCell ref="P21:P22"/>
    <mergeCell ref="Q21:Q22"/>
    <mergeCell ref="A55:D55"/>
    <mergeCell ref="G55:N55"/>
    <mergeCell ref="A64:D64"/>
    <mergeCell ref="E64:G64"/>
    <mergeCell ref="H64:K64"/>
    <mergeCell ref="L64:N64"/>
    <mergeCell ref="A65:E65"/>
    <mergeCell ref="F65:N65"/>
    <mergeCell ref="A70:D70"/>
    <mergeCell ref="E70:G70"/>
    <mergeCell ref="H70:K70"/>
    <mergeCell ref="L70:N70"/>
  </mergeCells>
  <phoneticPr fontId="18" type="noConversion"/>
  <conditionalFormatting sqref="G59:G62">
    <cfRule type="duplicateValues" dxfId="0" priority="1"/>
  </conditionalFormatting>
  <pageMargins left="0.23622047244094488" right="0.23622047244094488" top="7.7187500000000006E-2" bottom="0.1128125" header="0.31496062992125984" footer="0.31496062992125984"/>
  <pageSetup paperSize="9" scale="49" fitToHeight="0" orientation="portrait" r:id="rId1"/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юниоры 19-22 1000 м </vt:lpstr>
      <vt:lpstr>'юниоры 19-22 1000 м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Anastasiia Valova</dc:creator>
  <cp:lastModifiedBy>Mary Gonova</cp:lastModifiedBy>
  <dcterms:created xsi:type="dcterms:W3CDTF">2024-06-25T05:22:41Z</dcterms:created>
  <dcterms:modified xsi:type="dcterms:W3CDTF">2025-07-13T20:17:37Z</dcterms:modified>
</cp:coreProperties>
</file>