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трек\"/>
    </mc:Choice>
  </mc:AlternateContent>
  <bookViews>
    <workbookView xWindow="0" yWindow="0" windowWidth="20490" windowHeight="7755" tabRatio="789"/>
  </bookViews>
  <sheets>
    <sheet name="кейрин" sheetId="100" r:id="rId1"/>
  </sheets>
  <definedNames>
    <definedName name="_xlnm.Print_Area" localSheetId="0">кейрин!$A$1:$I$62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2" i="100" l="1"/>
  <c r="D62" i="100"/>
  <c r="F62" i="100" l="1"/>
  <c r="G54" i="100"/>
  <c r="G53" i="100"/>
  <c r="G52" i="100"/>
  <c r="G51" i="100"/>
  <c r="I48" i="100" l="1"/>
  <c r="I50" i="100"/>
  <c r="I52" i="100"/>
  <c r="I54" i="100"/>
  <c r="I49" i="100"/>
  <c r="I51" i="100"/>
  <c r="I53" i="100"/>
  <c r="G50" i="100"/>
  <c r="G49" i="100" s="1"/>
</calcChain>
</file>

<file path=xl/sharedStrings.xml><?xml version="1.0" encoding="utf-8"?>
<sst xmlns="http://schemas.openxmlformats.org/spreadsheetml/2006/main" count="163" uniqueCount="120">
  <si>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</si>
  <si>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</si>
  <si>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</si>
  <si>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</si>
  <si>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</si>
  <si>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</si>
  <si>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</si>
  <si>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</si>
  <si>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</si>
  <si>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</si>
  <si>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</si>
  <si>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</si>
  <si>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</si>
  <si>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</si>
  <si>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</si>
  <si>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</si>
  <si>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</si>
  <si>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</si>
  <si>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</si>
  <si>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</si>
  <si>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</si>
  <si>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</si>
  <si>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</si>
  <si>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</si>
  <si>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</si>
  <si>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</si>
  <si>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</si>
  <si>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</si>
  <si>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</si>
  <si>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</si>
  <si>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</si>
  <si>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</si>
  <si>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</si>
  <si>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</si>
  <si>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</si>
  <si>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</si>
  <si>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</si>
  <si>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</si>
  <si>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</si>
  <si>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</si>
  <si>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</si>
  <si>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Девушки 15-16 лет</t>
  </si>
  <si>
    <t>ПЕРВЕНСТВО РОССИИ</t>
  </si>
  <si>
    <t>Иркутская область</t>
  </si>
  <si>
    <t>НФ</t>
  </si>
  <si>
    <t>Санкт-Петербург</t>
  </si>
  <si>
    <t>15.05.2007</t>
  </si>
  <si>
    <t>06.10.2007</t>
  </si>
  <si>
    <t>СУДЬЯ НА ФИНИШЕ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</si>
  <si>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</si>
  <si>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</si>
  <si>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</si>
  <si>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ГНИДЕНКО В.Н. (ВК, г.Тула)</t>
  </si>
  <si>
    <t>БЕЛОБОРОДОВА О.В. (1к., г.Москва)</t>
  </si>
  <si>
    <t>КОЛЕДЕНКОВ А.Н. (1 к., г.Москва)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</si>
  <si>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</si>
  <si>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</si>
  <si>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</si>
  <si>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ДАТА ПРОВЕДЕНИЯ: 22-26 июня 2022 года</t>
  </si>
  <si>
    <t>НАЧАЛО ГОНКИ:</t>
  </si>
  <si>
    <t>ОКОНЧАНИЕ ГОНКИ:</t>
  </si>
  <si>
    <t>№ ЕКП 2022: 4952</t>
  </si>
  <si>
    <t>№ ВРВС: 0080221811Я</t>
  </si>
  <si>
    <t>Температура:</t>
  </si>
  <si>
    <t>Осадки:</t>
  </si>
  <si>
    <t>СЕМЕНЮК Яна</t>
  </si>
  <si>
    <t>07.03.2006</t>
  </si>
  <si>
    <t>Москва</t>
  </si>
  <si>
    <t>ЕВЛАНОВА Екатерина</t>
  </si>
  <si>
    <t>26.11.2006</t>
  </si>
  <si>
    <t>Тульская область</t>
  </si>
  <si>
    <t>НОВИКОВА Софья</t>
  </si>
  <si>
    <t>28.09.2006</t>
  </si>
  <si>
    <t>СОЛОЗОБОВА Вероника</t>
  </si>
  <si>
    <t>18.07.2008</t>
  </si>
  <si>
    <t>ЕФИМОВА Виктория</t>
  </si>
  <si>
    <t>27.06.2006</t>
  </si>
  <si>
    <t>ФАРАФОНТОВА Елизавета</t>
  </si>
  <si>
    <t>02.08.2007</t>
  </si>
  <si>
    <t>ХАЙБУЛЛАЕВА Виолетта</t>
  </si>
  <si>
    <t>07.07.2006</t>
  </si>
  <si>
    <t>КЛИМЕНКО Эвелина</t>
  </si>
  <si>
    <t>ЗАИКА Софья</t>
  </si>
  <si>
    <t>29.09.2006</t>
  </si>
  <si>
    <t>Республика Крым</t>
  </si>
  <si>
    <t>БЕЛЯЕВА Анна</t>
  </si>
  <si>
    <t>05.09.2006</t>
  </si>
  <si>
    <t>САШЕНКОВА Александра</t>
  </si>
  <si>
    <t>11.01.2008</t>
  </si>
  <si>
    <t>ГУЦА Дарья</t>
  </si>
  <si>
    <t>15.09.2006</t>
  </si>
  <si>
    <t>СОРОКОЛАТОВА Софья</t>
  </si>
  <si>
    <t>02.08.2006</t>
  </si>
  <si>
    <t>МАКСИМЧУК Милана</t>
  </si>
  <si>
    <t>22.04.2007</t>
  </si>
  <si>
    <t>Республика Адыгея</t>
  </si>
  <si>
    <t>ПЕТРИЧИНА Алина</t>
  </si>
  <si>
    <t>27.02.2007</t>
  </si>
  <si>
    <t>СМИРНОВА Анна</t>
  </si>
  <si>
    <t>28.09.2007</t>
  </si>
  <si>
    <t>ГОЛУЕНКО Дарья</t>
  </si>
  <si>
    <t>25.03.2007</t>
  </si>
  <si>
    <t>РОЗАНОВА Анастасия</t>
  </si>
  <si>
    <t>19.06.2006</t>
  </si>
  <si>
    <t>Московская область</t>
  </si>
  <si>
    <t>КУЗЬМИНА Каролина</t>
  </si>
  <si>
    <t>26.03.2007</t>
  </si>
  <si>
    <t>МИГАЧЕВА Елизавета</t>
  </si>
  <si>
    <t>11.05.2007</t>
  </si>
  <si>
    <t>ШИШКИНА Виктория</t>
  </si>
  <si>
    <t>08.06.2008</t>
  </si>
  <si>
    <t>БУЛАВКИНА Анастасия</t>
  </si>
  <si>
    <t>ВАСИЛЕНКО Владислава</t>
  </si>
  <si>
    <t>31.12.2006</t>
  </si>
  <si>
    <t>Ростовская область</t>
  </si>
  <si>
    <t>Республика Крым, Республика Адыгея</t>
  </si>
  <si>
    <t>ЗЕЛЕНЕВА Полина</t>
  </si>
  <si>
    <t>24.01.2007</t>
  </si>
  <si>
    <t>ДИСТАНЦИЯ: ДЛИНА КРУГА/КРУГОВ 1,665 0,333/5</t>
  </si>
  <si>
    <t>трек - кейрин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</si>
</sst>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h:mm:ss.00"/>
    <numFmt numFmtId="166" formatCode="mm:ss.000"/>
    <numFmt numFmtId="167" formatCode="0.0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9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0" fontId="5" fillId="0" borderId="2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8" fillId="0" borderId="4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8" fillId="0" borderId="16" xfId="0" applyNumberFormat="1" applyFont="1" applyBorder="1" applyAlignment="1">
      <alignment horizontal="left" vertical="center" wrapText="1"/>
    </xf>
    <xf numFmtId="165" fontId="9" fillId="0" borderId="16" xfId="0" applyNumberFormat="1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165" fontId="9" fillId="0" borderId="35" xfId="0" applyNumberFormat="1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left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251209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6229" cy="749216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879231</xdr:colOff>
      <xdr:row>3</xdr:row>
      <xdr:rowOff>31402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898650" cy="748984"/>
        </a:xfrm>
        <a:prstGeom prst="rect">
          <a:avLst/>
        </a:prstGeom>
      </xdr:spPr>
    </xdr:pic>
    <xdr:clientData/>
  </xdr:twoCellAnchor>
  <xdr:oneCellAnchor>
    <xdr:from>
      <xdr:col>7</xdr:col>
      <xdr:colOff>1067639</xdr:colOff>
      <xdr:row>0</xdr:row>
      <xdr:rowOff>83766</xdr:rowOff>
    </xdr:from>
    <xdr:ext cx="1490201" cy="731739"/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0743" y="83766"/>
          <a:ext cx="1490201" cy="7317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view="pageBreakPreview" topLeftCell="A41" zoomScale="91" zoomScaleNormal="91" zoomScaleSheetLayoutView="91" workbookViewId="0">
      <selection activeCell="M54" sqref="M54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9.7109375" customWidth="1"/>
    <col min="7" max="7" width="19.85546875" customWidth="1"/>
    <col min="8" max="8" width="22.7109375" customWidth="1"/>
    <col min="9" max="9" width="17.28515625" customWidth="1"/>
  </cols>
  <sheetData>
    <row r="1" spans="1:9" ht="2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21" x14ac:dyDescent="0.2">
      <c r="A2" s="103" t="s">
        <v>49</v>
      </c>
      <c r="B2" s="103"/>
      <c r="C2" s="103"/>
      <c r="D2" s="103"/>
      <c r="E2" s="103"/>
      <c r="F2" s="103"/>
      <c r="G2" s="103"/>
      <c r="H2" s="103"/>
      <c r="I2" s="103"/>
    </row>
    <row r="3" spans="1:9" ht="21" x14ac:dyDescent="0.2">
      <c r="A3" s="103" t="s">
        <v>10</v>
      </c>
      <c r="B3" s="103"/>
      <c r="C3" s="103"/>
      <c r="D3" s="103"/>
      <c r="E3" s="103"/>
      <c r="F3" s="103"/>
      <c r="G3" s="103"/>
      <c r="H3" s="103"/>
      <c r="I3" s="103"/>
    </row>
    <row r="4" spans="1:9" ht="21" x14ac:dyDescent="0.2">
      <c r="A4" s="103" t="s">
        <v>50</v>
      </c>
      <c r="B4" s="103"/>
      <c r="C4" s="103"/>
      <c r="D4" s="103"/>
      <c r="E4" s="103"/>
      <c r="F4" s="103"/>
      <c r="G4" s="103"/>
      <c r="H4" s="103"/>
      <c r="I4" s="103"/>
    </row>
    <row r="5" spans="1:9" ht="6.75" customHeight="1" x14ac:dyDescent="0.2">
      <c r="A5" s="104" t="s">
        <v>36</v>
      </c>
      <c r="B5" s="104"/>
      <c r="C5" s="104"/>
      <c r="D5" s="104"/>
      <c r="E5" s="104"/>
      <c r="F5" s="104"/>
      <c r="G5" s="104"/>
      <c r="H5" s="104"/>
      <c r="I5" s="104"/>
    </row>
    <row r="6" spans="1:9" ht="24.75" customHeight="1" x14ac:dyDescent="0.2">
      <c r="A6" s="102" t="s">
        <v>42</v>
      </c>
      <c r="B6" s="102"/>
      <c r="C6" s="102"/>
      <c r="D6" s="102"/>
      <c r="E6" s="102"/>
      <c r="F6" s="102"/>
      <c r="G6" s="102"/>
      <c r="H6" s="102"/>
      <c r="I6" s="102"/>
    </row>
    <row r="7" spans="1:9" ht="21" x14ac:dyDescent="0.2">
      <c r="A7" s="85" t="s">
        <v>16</v>
      </c>
      <c r="B7" s="85"/>
      <c r="C7" s="85"/>
      <c r="D7" s="85"/>
      <c r="E7" s="85"/>
      <c r="F7" s="85"/>
      <c r="G7" s="85"/>
      <c r="H7" s="85"/>
      <c r="I7" s="85"/>
    </row>
    <row r="8" spans="1:9" ht="8.25" customHeight="1" thickBot="1" x14ac:dyDescent="0.25">
      <c r="A8" s="86"/>
      <c r="B8" s="86"/>
      <c r="C8" s="86"/>
      <c r="D8" s="86"/>
      <c r="E8" s="86"/>
      <c r="F8" s="86"/>
      <c r="G8" s="86"/>
      <c r="H8" s="86"/>
      <c r="I8" s="86"/>
    </row>
    <row r="9" spans="1:9" ht="19.5" thickTop="1" x14ac:dyDescent="0.2">
      <c r="A9" s="87" t="s">
        <v>21</v>
      </c>
      <c r="B9" s="88"/>
      <c r="C9" s="88"/>
      <c r="D9" s="88"/>
      <c r="E9" s="88"/>
      <c r="F9" s="88"/>
      <c r="G9" s="88"/>
      <c r="H9" s="88"/>
      <c r="I9" s="105"/>
    </row>
    <row r="10" spans="1:9" ht="18.75" x14ac:dyDescent="0.2">
      <c r="A10" s="89" t="s">
        <v>119</v>
      </c>
      <c r="B10" s="106"/>
      <c r="C10" s="106"/>
      <c r="D10" s="106"/>
      <c r="E10" s="106"/>
      <c r="F10" s="106"/>
      <c r="G10" s="106"/>
      <c r="H10" s="106"/>
      <c r="I10" s="107"/>
    </row>
    <row r="11" spans="1:9" ht="16.5" customHeight="1" x14ac:dyDescent="0.2">
      <c r="A11" s="90" t="s">
        <v>41</v>
      </c>
      <c r="B11" s="108"/>
      <c r="C11" s="108"/>
      <c r="D11" s="108"/>
      <c r="E11" s="108"/>
      <c r="F11" s="108"/>
      <c r="G11" s="108"/>
      <c r="H11" s="108"/>
      <c r="I11" s="109"/>
    </row>
    <row r="12" spans="1:9" ht="8.25" customHeight="1" x14ac:dyDescent="0.2">
      <c r="A12" s="91" t="s">
        <v>36</v>
      </c>
      <c r="B12" s="92"/>
      <c r="C12" s="92"/>
      <c r="D12" s="92"/>
      <c r="E12" s="92"/>
      <c r="F12" s="92"/>
      <c r="G12" s="92"/>
      <c r="H12" s="92"/>
      <c r="I12" s="110"/>
    </row>
    <row r="13" spans="1:9" ht="15.75" x14ac:dyDescent="0.2">
      <c r="A13" s="93" t="s">
        <v>51</v>
      </c>
      <c r="B13" s="94"/>
      <c r="C13" s="94"/>
      <c r="D13" s="94"/>
      <c r="E13" s="15"/>
      <c r="F13" s="1"/>
      <c r="G13" s="32" t="s">
        <v>59</v>
      </c>
      <c r="H13" s="28"/>
      <c r="I13" s="8" t="s">
        <v>62</v>
      </c>
    </row>
    <row r="14" spans="1:9" ht="15.75" x14ac:dyDescent="0.2">
      <c r="A14" s="95" t="s">
        <v>58</v>
      </c>
      <c r="B14" s="96"/>
      <c r="C14" s="96"/>
      <c r="D14" s="96"/>
      <c r="E14" s="16"/>
      <c r="F14" s="2"/>
      <c r="G14" s="50" t="s">
        <v>60</v>
      </c>
      <c r="H14" s="29"/>
      <c r="I14" s="9" t="s">
        <v>61</v>
      </c>
    </row>
    <row r="15" spans="1:9" ht="15" x14ac:dyDescent="0.2">
      <c r="A15" s="97" t="s">
        <v>9</v>
      </c>
      <c r="B15" s="98"/>
      <c r="C15" s="98"/>
      <c r="D15" s="98"/>
      <c r="E15" s="98"/>
      <c r="F15" s="98"/>
      <c r="G15" s="99"/>
      <c r="H15" s="100" t="s">
        <v>1</v>
      </c>
      <c r="I15" s="111"/>
    </row>
    <row r="16" spans="1:9" ht="23.25" customHeight="1" x14ac:dyDescent="0.2">
      <c r="A16" s="19" t="s">
        <v>17</v>
      </c>
      <c r="B16" s="20"/>
      <c r="C16" s="20"/>
      <c r="D16" s="21"/>
      <c r="E16" s="4" t="s">
        <v>36</v>
      </c>
      <c r="F16" s="21"/>
      <c r="G16" s="4"/>
      <c r="H16" s="101" t="s">
        <v>55</v>
      </c>
      <c r="I16" s="112"/>
    </row>
    <row r="17" spans="1:9" ht="15" x14ac:dyDescent="0.2">
      <c r="A17" s="19" t="s">
        <v>18</v>
      </c>
      <c r="B17" s="20"/>
      <c r="C17" s="20"/>
      <c r="D17" s="4"/>
      <c r="E17" s="17"/>
      <c r="F17" s="21"/>
      <c r="G17" s="51" t="s">
        <v>52</v>
      </c>
      <c r="H17" s="84" t="s">
        <v>56</v>
      </c>
      <c r="I17" s="113"/>
    </row>
    <row r="18" spans="1:9" ht="15" x14ac:dyDescent="0.2">
      <c r="A18" s="19" t="s">
        <v>19</v>
      </c>
      <c r="B18" s="20"/>
      <c r="C18" s="20"/>
      <c r="D18" s="4"/>
      <c r="E18" s="17"/>
      <c r="F18" s="21"/>
      <c r="G18" s="51" t="s">
        <v>53</v>
      </c>
      <c r="H18" s="84" t="s">
        <v>57</v>
      </c>
      <c r="I18" s="113"/>
    </row>
    <row r="19" spans="1:9" ht="15.75" thickBot="1" x14ac:dyDescent="0.25">
      <c r="A19" s="114" t="s">
        <v>15</v>
      </c>
      <c r="B19" s="67"/>
      <c r="C19" s="67"/>
      <c r="D19" s="115"/>
      <c r="E19" s="30"/>
      <c r="F19" s="115"/>
      <c r="G19" s="116" t="s">
        <v>54</v>
      </c>
      <c r="H19" s="117" t="s">
        <v>118</v>
      </c>
      <c r="I19" s="118"/>
    </row>
    <row r="20" spans="1:9" ht="7.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55" t="s">
        <v>7</v>
      </c>
      <c r="B21" s="56" t="s">
        <v>12</v>
      </c>
      <c r="C21" s="56" t="s">
        <v>34</v>
      </c>
      <c r="D21" s="56" t="s">
        <v>2</v>
      </c>
      <c r="E21" s="57" t="s">
        <v>33</v>
      </c>
      <c r="F21" s="56" t="s">
        <v>8</v>
      </c>
      <c r="G21" s="56" t="s">
        <v>13</v>
      </c>
      <c r="H21" s="58" t="s">
        <v>23</v>
      </c>
      <c r="I21" s="59" t="s">
        <v>14</v>
      </c>
    </row>
    <row r="22" spans="1:9" ht="16.5" customHeight="1" x14ac:dyDescent="0.2">
      <c r="A22" s="33">
        <v>1</v>
      </c>
      <c r="B22" s="38">
        <v>156</v>
      </c>
      <c r="C22" s="38">
        <v>10089461161</v>
      </c>
      <c r="D22" s="37" t="s">
        <v>71</v>
      </c>
      <c r="E22" s="34" t="s">
        <v>72</v>
      </c>
      <c r="F22" s="34" t="s">
        <v>30</v>
      </c>
      <c r="G22" s="53" t="s">
        <v>67</v>
      </c>
      <c r="H22" s="54"/>
      <c r="I22" s="69"/>
    </row>
    <row r="23" spans="1:9" ht="16.5" customHeight="1" x14ac:dyDescent="0.2">
      <c r="A23" s="33">
        <v>2</v>
      </c>
      <c r="B23" s="38">
        <v>155</v>
      </c>
      <c r="C23" s="38">
        <v>10094893363</v>
      </c>
      <c r="D23" s="37" t="s">
        <v>65</v>
      </c>
      <c r="E23" s="34" t="s">
        <v>66</v>
      </c>
      <c r="F23" s="38" t="s">
        <v>30</v>
      </c>
      <c r="G23" s="53" t="s">
        <v>67</v>
      </c>
      <c r="H23" s="54"/>
      <c r="I23" s="69"/>
    </row>
    <row r="24" spans="1:9" ht="16.5" customHeight="1" x14ac:dyDescent="0.2">
      <c r="A24" s="33">
        <v>3</v>
      </c>
      <c r="B24" s="38">
        <v>169</v>
      </c>
      <c r="C24" s="38">
        <v>10091970532</v>
      </c>
      <c r="D24" s="37" t="s">
        <v>68</v>
      </c>
      <c r="E24" s="34" t="s">
        <v>69</v>
      </c>
      <c r="F24" s="38" t="s">
        <v>30</v>
      </c>
      <c r="G24" s="53" t="s">
        <v>70</v>
      </c>
      <c r="H24" s="54"/>
      <c r="I24" s="69"/>
    </row>
    <row r="25" spans="1:9" ht="16.5" customHeight="1" x14ac:dyDescent="0.2">
      <c r="A25" s="33">
        <v>4</v>
      </c>
      <c r="B25" s="38">
        <v>171</v>
      </c>
      <c r="C25" s="38">
        <v>10095066650</v>
      </c>
      <c r="D25" s="37" t="s">
        <v>79</v>
      </c>
      <c r="E25" s="34" t="s">
        <v>80</v>
      </c>
      <c r="F25" s="38" t="s">
        <v>30</v>
      </c>
      <c r="G25" s="53" t="s">
        <v>70</v>
      </c>
      <c r="H25" s="54"/>
      <c r="I25" s="69"/>
    </row>
    <row r="26" spans="1:9" ht="16.5" customHeight="1" x14ac:dyDescent="0.2">
      <c r="A26" s="33">
        <v>5</v>
      </c>
      <c r="B26" s="38">
        <v>138</v>
      </c>
      <c r="C26" s="38">
        <v>10115496163</v>
      </c>
      <c r="D26" s="37" t="s">
        <v>75</v>
      </c>
      <c r="E26" s="34" t="s">
        <v>76</v>
      </c>
      <c r="F26" s="38" t="s">
        <v>35</v>
      </c>
      <c r="G26" s="53" t="s">
        <v>45</v>
      </c>
      <c r="H26" s="54"/>
      <c r="I26" s="69"/>
    </row>
    <row r="27" spans="1:9" ht="16.5" customHeight="1" x14ac:dyDescent="0.2">
      <c r="A27" s="33">
        <v>6</v>
      </c>
      <c r="B27" s="38">
        <v>136</v>
      </c>
      <c r="C27" s="38">
        <v>10128589850</v>
      </c>
      <c r="D27" s="37" t="s">
        <v>85</v>
      </c>
      <c r="E27" s="34" t="s">
        <v>86</v>
      </c>
      <c r="F27" s="38" t="s">
        <v>30</v>
      </c>
      <c r="G27" s="53" t="s">
        <v>45</v>
      </c>
      <c r="H27" s="54"/>
      <c r="I27" s="69"/>
    </row>
    <row r="28" spans="1:9" ht="16.5" customHeight="1" x14ac:dyDescent="0.2">
      <c r="A28" s="33">
        <v>7</v>
      </c>
      <c r="B28" s="38">
        <v>176</v>
      </c>
      <c r="C28" s="38">
        <v>10096881762</v>
      </c>
      <c r="D28" s="37" t="s">
        <v>82</v>
      </c>
      <c r="E28" s="34" t="s">
        <v>83</v>
      </c>
      <c r="F28" s="38" t="s">
        <v>30</v>
      </c>
      <c r="G28" s="53" t="s">
        <v>84</v>
      </c>
      <c r="H28" s="54"/>
      <c r="I28" s="69"/>
    </row>
    <row r="29" spans="1:9" ht="16.5" customHeight="1" x14ac:dyDescent="0.2">
      <c r="A29" s="33">
        <v>8</v>
      </c>
      <c r="B29" s="38">
        <v>133</v>
      </c>
      <c r="C29" s="38">
        <v>10112709637</v>
      </c>
      <c r="D29" s="37" t="s">
        <v>77</v>
      </c>
      <c r="E29" s="34" t="s">
        <v>78</v>
      </c>
      <c r="F29" s="38" t="s">
        <v>35</v>
      </c>
      <c r="G29" s="53" t="s">
        <v>67</v>
      </c>
      <c r="H29" s="54"/>
      <c r="I29" s="69"/>
    </row>
    <row r="30" spans="1:9" ht="16.5" customHeight="1" x14ac:dyDescent="0.2">
      <c r="A30" s="33">
        <v>9</v>
      </c>
      <c r="B30" s="38">
        <v>238</v>
      </c>
      <c r="C30" s="38"/>
      <c r="D30" s="37" t="s">
        <v>73</v>
      </c>
      <c r="E30" s="34" t="s">
        <v>74</v>
      </c>
      <c r="F30" s="38" t="s">
        <v>35</v>
      </c>
      <c r="G30" s="53" t="s">
        <v>67</v>
      </c>
      <c r="H30" s="54"/>
      <c r="I30" s="69"/>
    </row>
    <row r="31" spans="1:9" ht="16.5" customHeight="1" x14ac:dyDescent="0.2">
      <c r="A31" s="33">
        <v>10</v>
      </c>
      <c r="B31" s="38">
        <v>148</v>
      </c>
      <c r="C31" s="38">
        <v>10127774747</v>
      </c>
      <c r="D31" s="37" t="s">
        <v>111</v>
      </c>
      <c r="E31" s="34" t="s">
        <v>47</v>
      </c>
      <c r="F31" s="38" t="s">
        <v>30</v>
      </c>
      <c r="G31" s="53" t="s">
        <v>104</v>
      </c>
      <c r="H31" s="54"/>
      <c r="I31" s="69"/>
    </row>
    <row r="32" spans="1:9" ht="16.5" customHeight="1" x14ac:dyDescent="0.2">
      <c r="A32" s="33">
        <v>11</v>
      </c>
      <c r="B32" s="38">
        <v>220</v>
      </c>
      <c r="C32" s="38">
        <v>10119123155</v>
      </c>
      <c r="D32" s="37" t="s">
        <v>109</v>
      </c>
      <c r="E32" s="34" t="s">
        <v>110</v>
      </c>
      <c r="F32" s="38" t="s">
        <v>35</v>
      </c>
      <c r="G32" s="53" t="s">
        <v>43</v>
      </c>
      <c r="H32" s="54"/>
      <c r="I32" s="69"/>
    </row>
    <row r="33" spans="1:9" ht="25.5" customHeight="1" x14ac:dyDescent="0.2">
      <c r="A33" s="33">
        <v>13</v>
      </c>
      <c r="B33" s="38">
        <v>150</v>
      </c>
      <c r="C33" s="38">
        <v>10104579219</v>
      </c>
      <c r="D33" s="37" t="s">
        <v>107</v>
      </c>
      <c r="E33" s="34" t="s">
        <v>108</v>
      </c>
      <c r="F33" s="38" t="s">
        <v>30</v>
      </c>
      <c r="G33" s="53" t="s">
        <v>104</v>
      </c>
      <c r="H33" s="54"/>
      <c r="I33" s="69"/>
    </row>
    <row r="34" spans="1:9" ht="16.5" customHeight="1" x14ac:dyDescent="0.2">
      <c r="A34" s="33">
        <v>13</v>
      </c>
      <c r="B34" s="38">
        <v>151</v>
      </c>
      <c r="C34" s="38">
        <v>10089582211</v>
      </c>
      <c r="D34" s="37" t="s">
        <v>102</v>
      </c>
      <c r="E34" s="34" t="s">
        <v>103</v>
      </c>
      <c r="F34" s="38" t="s">
        <v>37</v>
      </c>
      <c r="G34" s="53" t="s">
        <v>104</v>
      </c>
      <c r="H34" s="54"/>
      <c r="I34" s="69"/>
    </row>
    <row r="35" spans="1:9" ht="16.5" customHeight="1" x14ac:dyDescent="0.2">
      <c r="A35" s="33">
        <v>13</v>
      </c>
      <c r="B35" s="38">
        <v>239</v>
      </c>
      <c r="C35" s="38">
        <v>10112463400</v>
      </c>
      <c r="D35" s="37" t="s">
        <v>87</v>
      </c>
      <c r="E35" s="34" t="s">
        <v>88</v>
      </c>
      <c r="F35" s="38" t="s">
        <v>37</v>
      </c>
      <c r="G35" s="53" t="s">
        <v>67</v>
      </c>
      <c r="H35" s="54"/>
      <c r="I35" s="69"/>
    </row>
    <row r="36" spans="1:9" ht="16.5" customHeight="1" x14ac:dyDescent="0.2">
      <c r="A36" s="33">
        <v>13</v>
      </c>
      <c r="B36" s="38">
        <v>154</v>
      </c>
      <c r="C36" s="38">
        <v>10091971239</v>
      </c>
      <c r="D36" s="37" t="s">
        <v>89</v>
      </c>
      <c r="E36" s="34" t="s">
        <v>90</v>
      </c>
      <c r="F36" s="38" t="s">
        <v>30</v>
      </c>
      <c r="G36" s="53" t="s">
        <v>67</v>
      </c>
      <c r="H36" s="54"/>
      <c r="I36" s="69"/>
    </row>
    <row r="37" spans="1:9" ht="16.5" customHeight="1" x14ac:dyDescent="0.2">
      <c r="A37" s="33">
        <v>17</v>
      </c>
      <c r="B37" s="38">
        <v>135</v>
      </c>
      <c r="C37" s="38">
        <v>10120120235</v>
      </c>
      <c r="D37" s="37" t="s">
        <v>100</v>
      </c>
      <c r="E37" s="34" t="s">
        <v>101</v>
      </c>
      <c r="F37" s="38" t="s">
        <v>35</v>
      </c>
      <c r="G37" s="53" t="s">
        <v>67</v>
      </c>
      <c r="H37" s="54"/>
      <c r="I37" s="69"/>
    </row>
    <row r="38" spans="1:9" ht="16.5" customHeight="1" x14ac:dyDescent="0.2">
      <c r="A38" s="33">
        <v>17</v>
      </c>
      <c r="B38" s="38">
        <v>182</v>
      </c>
      <c r="C38" s="38">
        <v>10120034046</v>
      </c>
      <c r="D38" s="37" t="s">
        <v>93</v>
      </c>
      <c r="E38" s="34" t="s">
        <v>94</v>
      </c>
      <c r="F38" s="38" t="s">
        <v>35</v>
      </c>
      <c r="G38" s="53" t="s">
        <v>95</v>
      </c>
      <c r="H38" s="54"/>
      <c r="I38" s="69"/>
    </row>
    <row r="39" spans="1:9" ht="16.5" customHeight="1" x14ac:dyDescent="0.2">
      <c r="A39" s="33">
        <v>17</v>
      </c>
      <c r="B39" s="38">
        <v>158</v>
      </c>
      <c r="C39" s="38">
        <v>10083844154</v>
      </c>
      <c r="D39" s="37" t="s">
        <v>98</v>
      </c>
      <c r="E39" s="34" t="s">
        <v>99</v>
      </c>
      <c r="F39" s="38" t="s">
        <v>35</v>
      </c>
      <c r="G39" s="53" t="s">
        <v>67</v>
      </c>
      <c r="H39" s="54"/>
      <c r="I39" s="69"/>
    </row>
    <row r="40" spans="1:9" ht="16.5" customHeight="1" x14ac:dyDescent="0.2">
      <c r="A40" s="33">
        <v>17</v>
      </c>
      <c r="B40" s="38">
        <v>145</v>
      </c>
      <c r="C40" s="38">
        <v>10104122612</v>
      </c>
      <c r="D40" s="37" t="s">
        <v>116</v>
      </c>
      <c r="E40" s="34" t="s">
        <v>117</v>
      </c>
      <c r="F40" s="38" t="s">
        <v>37</v>
      </c>
      <c r="G40" s="53" t="s">
        <v>67</v>
      </c>
      <c r="H40" s="54"/>
      <c r="I40" s="69"/>
    </row>
    <row r="41" spans="1:9" ht="16.5" customHeight="1" x14ac:dyDescent="0.2">
      <c r="A41" s="33">
        <v>21</v>
      </c>
      <c r="B41" s="38">
        <v>173</v>
      </c>
      <c r="C41" s="38">
        <v>10116665217</v>
      </c>
      <c r="D41" s="37" t="s">
        <v>96</v>
      </c>
      <c r="E41" s="34" t="s">
        <v>97</v>
      </c>
      <c r="F41" s="38" t="s">
        <v>37</v>
      </c>
      <c r="G41" s="53" t="s">
        <v>70</v>
      </c>
      <c r="H41" s="54"/>
      <c r="I41" s="69"/>
    </row>
    <row r="42" spans="1:9" ht="16.5" customHeight="1" x14ac:dyDescent="0.2">
      <c r="A42" s="33">
        <v>21</v>
      </c>
      <c r="B42" s="38">
        <v>162</v>
      </c>
      <c r="C42" s="38">
        <v>10100041841</v>
      </c>
      <c r="D42" s="37" t="s">
        <v>112</v>
      </c>
      <c r="E42" s="34" t="s">
        <v>113</v>
      </c>
      <c r="F42" s="38" t="s">
        <v>35</v>
      </c>
      <c r="G42" s="53" t="s">
        <v>114</v>
      </c>
      <c r="H42" s="54"/>
      <c r="I42" s="69"/>
    </row>
    <row r="43" spans="1:9" ht="16.5" customHeight="1" x14ac:dyDescent="0.2">
      <c r="A43" s="33">
        <v>21</v>
      </c>
      <c r="B43" s="38">
        <v>172</v>
      </c>
      <c r="C43" s="38">
        <v>10131329088</v>
      </c>
      <c r="D43" s="37" t="s">
        <v>105</v>
      </c>
      <c r="E43" s="34" t="s">
        <v>106</v>
      </c>
      <c r="F43" s="38" t="s">
        <v>37</v>
      </c>
      <c r="G43" s="53" t="s">
        <v>70</v>
      </c>
      <c r="H43" s="54"/>
      <c r="I43" s="69"/>
    </row>
    <row r="44" spans="1:9" ht="16.5" customHeight="1" x14ac:dyDescent="0.2">
      <c r="A44" s="33" t="s">
        <v>44</v>
      </c>
      <c r="B44" s="38">
        <v>137</v>
      </c>
      <c r="C44" s="38">
        <v>10090053164</v>
      </c>
      <c r="D44" s="37" t="s">
        <v>81</v>
      </c>
      <c r="E44" s="34" t="s">
        <v>46</v>
      </c>
      <c r="F44" s="38" t="s">
        <v>30</v>
      </c>
      <c r="G44" s="53" t="s">
        <v>45</v>
      </c>
      <c r="H44" s="54"/>
      <c r="I44" s="69"/>
    </row>
    <row r="45" spans="1:9" ht="24.75" customHeight="1" thickBot="1" x14ac:dyDescent="0.25">
      <c r="A45" s="33" t="s">
        <v>44</v>
      </c>
      <c r="B45" s="38">
        <v>177</v>
      </c>
      <c r="C45" s="38">
        <v>10096881863</v>
      </c>
      <c r="D45" s="37" t="s">
        <v>91</v>
      </c>
      <c r="E45" s="34" t="s">
        <v>92</v>
      </c>
      <c r="F45" s="38" t="s">
        <v>30</v>
      </c>
      <c r="G45" s="53" t="s">
        <v>115</v>
      </c>
      <c r="H45" s="54"/>
      <c r="I45" s="69"/>
    </row>
    <row r="46" spans="1:9" ht="6" customHeight="1" thickTop="1" thickBot="1" x14ac:dyDescent="0.25">
      <c r="A46" s="39"/>
      <c r="B46" s="40"/>
      <c r="C46" s="40"/>
      <c r="D46" s="41"/>
      <c r="E46" s="42"/>
      <c r="F46" s="43"/>
      <c r="G46" s="44"/>
      <c r="H46" s="45"/>
      <c r="I46" s="45"/>
    </row>
    <row r="47" spans="1:9" ht="15.75" thickTop="1" x14ac:dyDescent="0.2">
      <c r="A47" s="73" t="s">
        <v>5</v>
      </c>
      <c r="B47" s="74"/>
      <c r="C47" s="74"/>
      <c r="D47" s="74"/>
      <c r="E47" s="31"/>
      <c r="F47" s="31"/>
      <c r="G47" s="74" t="s">
        <v>6</v>
      </c>
      <c r="H47" s="74"/>
      <c r="I47" s="75"/>
    </row>
    <row r="48" spans="1:9" x14ac:dyDescent="0.2">
      <c r="A48" s="10" t="s">
        <v>63</v>
      </c>
      <c r="B48" s="3"/>
      <c r="C48" s="22"/>
      <c r="D48" s="3"/>
      <c r="E48" s="24"/>
      <c r="F48" s="23" t="s">
        <v>31</v>
      </c>
      <c r="G48" s="62">
        <v>11</v>
      </c>
      <c r="H48" s="35" t="s">
        <v>29</v>
      </c>
      <c r="I48" s="64">
        <f>COUNTIF(F22:F63,"ЗМС")</f>
        <v>0</v>
      </c>
    </row>
    <row r="49" spans="1:9" x14ac:dyDescent="0.2">
      <c r="A49" s="10" t="s">
        <v>39</v>
      </c>
      <c r="B49" s="3"/>
      <c r="C49" s="11"/>
      <c r="D49" s="3"/>
      <c r="E49" s="25"/>
      <c r="F49" s="12" t="s">
        <v>24</v>
      </c>
      <c r="G49" s="63">
        <f>G50+G54</f>
        <v>24</v>
      </c>
      <c r="H49" s="35" t="s">
        <v>20</v>
      </c>
      <c r="I49" s="64">
        <f>COUNTIF(F22:F63,"МСМК")</f>
        <v>0</v>
      </c>
    </row>
    <row r="50" spans="1:9" x14ac:dyDescent="0.2">
      <c r="A50" s="10" t="s">
        <v>64</v>
      </c>
      <c r="B50" s="3"/>
      <c r="C50" s="13"/>
      <c r="D50" s="3"/>
      <c r="E50" s="25"/>
      <c r="F50" s="12" t="s">
        <v>25</v>
      </c>
      <c r="G50" s="63">
        <f>G51+G52+G53</f>
        <v>24</v>
      </c>
      <c r="H50" s="35" t="s">
        <v>22</v>
      </c>
      <c r="I50" s="64">
        <f>COUNTIF(F22:F63,"МС")</f>
        <v>0</v>
      </c>
    </row>
    <row r="51" spans="1:9" x14ac:dyDescent="0.2">
      <c r="A51" s="10" t="s">
        <v>40</v>
      </c>
      <c r="B51" s="3"/>
      <c r="C51" s="13"/>
      <c r="D51" s="3"/>
      <c r="E51" s="25"/>
      <c r="F51" s="12" t="s">
        <v>26</v>
      </c>
      <c r="G51" s="63">
        <f>COUNT(A22:A63)</f>
        <v>22</v>
      </c>
      <c r="H51" s="35" t="s">
        <v>30</v>
      </c>
      <c r="I51" s="64">
        <f>COUNTIF(F22:F63,"КМС")</f>
        <v>11</v>
      </c>
    </row>
    <row r="52" spans="1:9" x14ac:dyDescent="0.2">
      <c r="A52" s="10"/>
      <c r="B52" s="3"/>
      <c r="C52" s="13"/>
      <c r="D52" s="3"/>
      <c r="E52" s="25"/>
      <c r="F52" s="12" t="s">
        <v>27</v>
      </c>
      <c r="G52" s="63">
        <f>COUNTIF(A22:A63,"НФ")</f>
        <v>2</v>
      </c>
      <c r="H52" s="35" t="s">
        <v>35</v>
      </c>
      <c r="I52" s="64">
        <f>COUNTIF(F22:F63,"1 СР")</f>
        <v>8</v>
      </c>
    </row>
    <row r="53" spans="1:9" x14ac:dyDescent="0.2">
      <c r="A53" s="10"/>
      <c r="B53" s="3"/>
      <c r="C53" s="3"/>
      <c r="D53" s="36"/>
      <c r="E53" s="25"/>
      <c r="F53" s="12" t="s">
        <v>32</v>
      </c>
      <c r="G53" s="63">
        <f>COUNTIF(A22:A63,"ДСКВ")</f>
        <v>0</v>
      </c>
      <c r="H53" s="14" t="s">
        <v>37</v>
      </c>
      <c r="I53" s="65">
        <f>COUNTIF(F22:F63,"2 СР")</f>
        <v>5</v>
      </c>
    </row>
    <row r="54" spans="1:9" x14ac:dyDescent="0.2">
      <c r="A54" s="10"/>
      <c r="B54" s="3"/>
      <c r="C54" s="3"/>
      <c r="D54" s="3"/>
      <c r="E54" s="26"/>
      <c r="F54" s="12" t="s">
        <v>28</v>
      </c>
      <c r="G54" s="63">
        <f>COUNTIF(A22:A63,"НС")</f>
        <v>0</v>
      </c>
      <c r="H54" s="14" t="s">
        <v>38</v>
      </c>
      <c r="I54" s="64">
        <f>COUNTIF(F22:F63,"3 СР")</f>
        <v>0</v>
      </c>
    </row>
    <row r="55" spans="1:9" ht="5.25" customHeight="1" x14ac:dyDescent="0.2">
      <c r="A55" s="52"/>
      <c r="B55" s="61"/>
      <c r="C55" s="61"/>
      <c r="D55" s="47"/>
      <c r="E55" s="46"/>
      <c r="F55" s="47"/>
      <c r="G55" s="47"/>
      <c r="H55" s="48"/>
      <c r="I55" s="68"/>
    </row>
    <row r="56" spans="1:9" s="66" customFormat="1" x14ac:dyDescent="0.2">
      <c r="A56" s="81" t="s">
        <v>3</v>
      </c>
      <c r="B56" s="82"/>
      <c r="C56" s="82"/>
      <c r="D56" s="82" t="s">
        <v>11</v>
      </c>
      <c r="E56" s="82"/>
      <c r="F56" s="82" t="s">
        <v>4</v>
      </c>
      <c r="G56" s="82"/>
      <c r="H56" s="79" t="s">
        <v>48</v>
      </c>
      <c r="I56" s="80"/>
    </row>
    <row r="57" spans="1:9" x14ac:dyDescent="0.2">
      <c r="A57" s="76"/>
      <c r="B57" s="77"/>
      <c r="C57" s="77"/>
      <c r="D57" s="77"/>
      <c r="E57" s="77"/>
      <c r="F57" s="77"/>
      <c r="G57" s="77"/>
      <c r="H57" s="77"/>
      <c r="I57" s="78"/>
    </row>
    <row r="58" spans="1:9" x14ac:dyDescent="0.2">
      <c r="A58" s="60"/>
      <c r="B58" s="61"/>
      <c r="C58" s="61"/>
      <c r="D58" s="61"/>
      <c r="E58" s="49"/>
      <c r="F58" s="61"/>
      <c r="G58" s="61"/>
      <c r="H58" s="48"/>
      <c r="I58" s="68"/>
    </row>
    <row r="59" spans="1:9" x14ac:dyDescent="0.2">
      <c r="A59" s="60"/>
      <c r="B59" s="61"/>
      <c r="C59" s="61"/>
      <c r="D59" s="61"/>
      <c r="E59" s="49"/>
      <c r="F59" s="61"/>
      <c r="G59" s="61"/>
      <c r="H59" s="48"/>
      <c r="I59" s="68"/>
    </row>
    <row r="60" spans="1:9" x14ac:dyDescent="0.2">
      <c r="A60" s="60"/>
      <c r="B60" s="61"/>
      <c r="C60" s="61"/>
      <c r="D60" s="61"/>
      <c r="E60" s="49"/>
      <c r="F60" s="61"/>
      <c r="G60" s="61"/>
      <c r="H60" s="48"/>
      <c r="I60" s="68"/>
    </row>
    <row r="61" spans="1:9" x14ac:dyDescent="0.2">
      <c r="A61" s="60"/>
      <c r="B61" s="61"/>
      <c r="C61" s="61"/>
      <c r="D61" s="61"/>
      <c r="E61" s="49"/>
      <c r="F61" s="61"/>
      <c r="G61" s="61"/>
      <c r="H61" s="48"/>
      <c r="I61" s="68"/>
    </row>
    <row r="62" spans="1:9" s="66" customFormat="1" ht="13.5" thickBot="1" x14ac:dyDescent="0.25">
      <c r="A62" s="83" t="s">
        <v>36</v>
      </c>
      <c r="B62" s="70"/>
      <c r="C62" s="70"/>
      <c r="D62" s="70" t="str">
        <f>G17</f>
        <v>ГНИДЕНКО В.Н. (ВК, г.Тула)</v>
      </c>
      <c r="E62" s="70"/>
      <c r="F62" s="70" t="str">
        <f>G18</f>
        <v>БЕЛОБОРОДОВА О.В. (1к., г.Москва)</v>
      </c>
      <c r="G62" s="70"/>
      <c r="H62" s="71" t="str">
        <f>G19</f>
        <v>КОЛЕДЕНКОВ А.Н. (1 к., г.Москва)</v>
      </c>
      <c r="I62" s="72"/>
    </row>
    <row r="63" spans="1:9" ht="13.5" thickTop="1" x14ac:dyDescent="0.2"/>
  </sheetData>
  <mergeCells count="31">
    <mergeCell ref="A6:I6"/>
    <mergeCell ref="A1:I1"/>
    <mergeCell ref="A2:I2"/>
    <mergeCell ref="A3:I3"/>
    <mergeCell ref="A4:I4"/>
    <mergeCell ref="A5:I5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D62:E62"/>
    <mergeCell ref="H62:I62"/>
    <mergeCell ref="A47:D47"/>
    <mergeCell ref="G47:I47"/>
    <mergeCell ref="A57:E57"/>
    <mergeCell ref="F57:I57"/>
    <mergeCell ref="F62:G62"/>
    <mergeCell ref="H56:I56"/>
    <mergeCell ref="A56:C56"/>
    <mergeCell ref="D56:E56"/>
    <mergeCell ref="F56:G56"/>
    <mergeCell ref="A62:C62"/>
  </mergeCells>
  <conditionalFormatting sqref="F51:F54">
    <cfRule type="duplicateValues" dxfId="0" priority="1"/>
  </conditionalFormatting>
  <pageMargins left="0.7" right="0.7" top="0.75" bottom="0.75" header="0.3" footer="0.3"/>
  <pageSetup paperSize="9" scale="47" orientation="portrait" verticalDpi="0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2022-07-04T09:56:00Z</dcterms:modified>
</cp:coreProperties>
</file>