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andr\OneDrive\Рабочий стол\2024г\Протоколы\19. КР 5 этап, ВС (Фристайл), Казань, 18-22.07.2024 г\06-08-2024_13-15-26\"/>
    </mc:Choice>
  </mc:AlternateContent>
  <xr:revisionPtr revIDLastSave="0" documentId="13_ncr:1_{2EF3F741-4F61-4326-877A-1C7A9945CD3F}" xr6:coauthVersionLast="47" xr6:coauthVersionMax="47" xr10:uidLastSave="{00000000-0000-0000-0000-000000000000}"/>
  <bookViews>
    <workbookView xWindow="1464" yWindow="552" windowWidth="13236" windowHeight="10908" tabRatio="787" activeTab="2" xr2:uid="{00000000-000D-0000-FFFF-FFFF00000000}"/>
  </bookViews>
  <sheets>
    <sheet name="СПИСОК уч." sheetId="123" r:id="rId1"/>
    <sheet name="Итог прот жен" sheetId="124" r:id="rId2"/>
    <sheet name="Итог прот муж" sheetId="128" r:id="rId3"/>
  </sheets>
  <definedNames>
    <definedName name="_xlnm.Print_Titles" localSheetId="1">'Итог прот жен'!$24:$24</definedName>
    <definedName name="_xlnm.Print_Titles" localSheetId="2">'Итог прот муж'!$24:$24</definedName>
    <definedName name="_xlnm.Print_Titles" localSheetId="0">'СПИСОК уч.'!$20:$20</definedName>
    <definedName name="_xlnm.Print_Area" localSheetId="1">'Итог прот жен'!$A$1:$O$50</definedName>
    <definedName name="_xlnm.Print_Area" localSheetId="2">'Итог прот муж'!$A$1:$O$54</definedName>
    <definedName name="_xlnm.Print_Area" localSheetId="0">'СПИСОК уч.'!$A$1:$O$59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6" i="128" l="1"/>
  <c r="O45" i="128"/>
  <c r="O43" i="128"/>
  <c r="O42" i="128"/>
  <c r="O41" i="128"/>
  <c r="O40" i="128"/>
  <c r="M54" i="128"/>
  <c r="H54" i="128"/>
  <c r="E54" i="128"/>
  <c r="A54" i="128"/>
  <c r="M48" i="128"/>
  <c r="H48" i="128"/>
  <c r="E48" i="128"/>
  <c r="A48" i="128"/>
  <c r="I44" i="128" l="1"/>
  <c r="I45" i="128"/>
  <c r="I46" i="128"/>
  <c r="H50" i="124"/>
  <c r="E50" i="124"/>
  <c r="A50" i="124"/>
  <c r="H44" i="124"/>
  <c r="E44" i="124"/>
  <c r="A44" i="124"/>
  <c r="O42" i="124"/>
  <c r="O41" i="124"/>
  <c r="O40" i="124"/>
  <c r="O39" i="124"/>
  <c r="O38" i="124"/>
  <c r="O37" i="124"/>
  <c r="O36" i="124"/>
  <c r="I41" i="124" l="1"/>
  <c r="I40" i="124"/>
</calcChain>
</file>

<file path=xl/sharedStrings.xml><?xml version="1.0" encoding="utf-8"?>
<sst xmlns="http://schemas.openxmlformats.org/spreadsheetml/2006/main" count="389" uniqueCount="143">
  <si>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</si>
  <si>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</si>
  <si>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</si>
  <si>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</si>
  <si>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</si>
  <si>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</si>
  <si>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</si>
  <si>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</si>
  <si>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</si>
  <si>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</si>
  <si>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</si>
  <si>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</si>
  <si>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</si>
  <si>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</si>
  <si>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</si>
  <si>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</si>
  <si>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</si>
  <si>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</si>
  <si>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</si>
  <si>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</si>
  <si>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</si>
  <si>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</si>
  <si>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</si>
  <si>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</si>
  <si>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</si>
  <si>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</si>
  <si>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1 СР</t>
  </si>
  <si>
    <t>ДАТА РОЖД.</t>
  </si>
  <si>
    <t>Дисквалифицировано</t>
  </si>
  <si>
    <t>UCI ID</t>
  </si>
  <si>
    <t>ВЫПОЛНЕНИЕ НТУ ЕВСК</t>
  </si>
  <si>
    <t/>
  </si>
  <si>
    <t>3 СР</t>
  </si>
  <si>
    <t>2 СР</t>
  </si>
  <si>
    <t>ФСО</t>
  </si>
  <si>
    <t>Санкт-Петербург</t>
  </si>
  <si>
    <t>Осадки: н. дождь</t>
  </si>
  <si>
    <t>ВЫСОТА СТАРТОВОЙ ГОРЫ (HD)(м):</t>
  </si>
  <si>
    <t>Краснодарский край</t>
  </si>
  <si>
    <t>Республика Татарстан</t>
  </si>
  <si>
    <t>Московская область</t>
  </si>
  <si>
    <t>ВМХ - фристайл - парк ( или парк - смешанный )</t>
  </si>
  <si>
    <t>МАЛЫШЕВА Елена</t>
  </si>
  <si>
    <t>1 попытка</t>
  </si>
  <si>
    <t>2 попытка</t>
  </si>
  <si>
    <t>КОНТРОЛЬНОЕ ВРЕМЯ (МИН):</t>
  </si>
  <si>
    <t>БАЛЛЫ И МЕСТО В КВАЛИФИКАЦИИ</t>
  </si>
  <si>
    <t>БАЛЛЫ В ФИНАЛАХ</t>
  </si>
  <si>
    <t>ИТОГОВЫЕ БАЛЛЫ</t>
  </si>
  <si>
    <t>МЕСТО ПРОВЕДЕНИЯ: г. Казань</t>
  </si>
  <si>
    <t>Министерство спорта Республики Татарстан</t>
  </si>
  <si>
    <t>НАЗВАНИЕ ТРАССЫ / РЕГ.НОМЕР: Экстрим парк УРАМ</t>
  </si>
  <si>
    <t>Мужчины</t>
  </si>
  <si>
    <t>Красноярский край</t>
  </si>
  <si>
    <t>РОО "Федерация велосипедного спорта Красноярского края"</t>
  </si>
  <si>
    <t>РУДАКОВ Артём</t>
  </si>
  <si>
    <t>101 307 789 19</t>
  </si>
  <si>
    <t>19.03.2004</t>
  </si>
  <si>
    <t>АЛИЕВ Анар</t>
  </si>
  <si>
    <t>14.03.2003</t>
  </si>
  <si>
    <t>Калинградская область</t>
  </si>
  <si>
    <t>ГАУ ДО КО "КСШОР"</t>
  </si>
  <si>
    <t>100 891 093 35</t>
  </si>
  <si>
    <t>101 397 011 01</t>
  </si>
  <si>
    <t>НЕЧИПОРЮК Данил</t>
  </si>
  <si>
    <t>21.12.2004</t>
  </si>
  <si>
    <t>101 298 380 19</t>
  </si>
  <si>
    <t>СОРОКО Роман</t>
  </si>
  <si>
    <t>15.06.2005</t>
  </si>
  <si>
    <t>ГБУ ДО СШОР №2 Калиниского района</t>
  </si>
  <si>
    <t>101 195 824 89</t>
  </si>
  <si>
    <t>17.12.2003</t>
  </si>
  <si>
    <t>100 964 897 22</t>
  </si>
  <si>
    <t>ТЕРЕБОВА Анастасия</t>
  </si>
  <si>
    <t>08.09.2000</t>
  </si>
  <si>
    <t>100 846 957 34</t>
  </si>
  <si>
    <t>ФОМИНОВ Никита</t>
  </si>
  <si>
    <t>101 397 007 94</t>
  </si>
  <si>
    <t>ЧАЩИН Никита</t>
  </si>
  <si>
    <t>28.12.2004</t>
  </si>
  <si>
    <t>ГАЛКИН Дмитрий</t>
  </si>
  <si>
    <t>08.11.2003</t>
  </si>
  <si>
    <t>УОР №1</t>
  </si>
  <si>
    <t>ГРАМАШОВА Алина</t>
  </si>
  <si>
    <t>22.03.2003</t>
  </si>
  <si>
    <t>ЦСП ОВС, УОР № 1</t>
  </si>
  <si>
    <t>21.11.1999</t>
  </si>
  <si>
    <t>101 194 961 02</t>
  </si>
  <si>
    <t>100 663 994 13</t>
  </si>
  <si>
    <t>КРУГЛОВА Екатерина</t>
  </si>
  <si>
    <t>03.07.1994</t>
  </si>
  <si>
    <t>Самарская область</t>
  </si>
  <si>
    <t>ГАУ ДО СО СШОР №7</t>
  </si>
  <si>
    <t>РИЗАЕВА Дарья</t>
  </si>
  <si>
    <t>13.10.1996</t>
  </si>
  <si>
    <t>100 663 516 20</t>
  </si>
  <si>
    <t>100 973 814 15</t>
  </si>
  <si>
    <t>МОЛЛАЕВ Александр</t>
  </si>
  <si>
    <t>20.12.2002</t>
  </si>
  <si>
    <t>ГБУ ДО КК "СШОР по велосипедному спорту"</t>
  </si>
  <si>
    <t>ЛЮБИШКИН Арсений</t>
  </si>
  <si>
    <t>26.11.2003</t>
  </si>
  <si>
    <t>100 663 019 08</t>
  </si>
  <si>
    <t>100 663 018 07</t>
  </si>
  <si>
    <t>ГАУ ЦСП РТ</t>
  </si>
  <si>
    <t>100 619 499 41</t>
  </si>
  <si>
    <t>РИЗАЕВ Ирек</t>
  </si>
  <si>
    <t>01.10.1997</t>
  </si>
  <si>
    <t>СПИСОК УЧАСТНИКОВ</t>
  </si>
  <si>
    <t>Женщины</t>
  </si>
  <si>
    <t>НС</t>
  </si>
  <si>
    <t>ИТОГОВЫЙ ПРОТОКОЛ</t>
  </si>
  <si>
    <t xml:space="preserve">Температура: </t>
  </si>
  <si>
    <t xml:space="preserve">Влажность: </t>
  </si>
  <si>
    <t xml:space="preserve">Ветер: </t>
  </si>
  <si>
    <t>НАЗВАНИЕ ТРАССЫ / РЕГ.НОМЕР: Экстрим Парк Урам</t>
  </si>
  <si>
    <t>Калининградская область</t>
  </si>
  <si>
    <t>СИГАРЕВА Мария</t>
  </si>
  <si>
    <t>КУБОК РОССИИ</t>
  </si>
  <si>
    <t>УОР № 1</t>
  </si>
  <si>
    <t>Удмуртская Республика</t>
  </si>
  <si>
    <t>БУ ДО УР СШОР по велоспорту</t>
  </si>
  <si>
    <t>КУБОК РОССИИ 5 ЭТАП</t>
  </si>
  <si>
    <t>ВЫСОЦКИЙ С.М. (1К, г. МОСКВА)</t>
  </si>
  <si>
    <t>МАЛАХОВ Р.А. (1К, г. ИЖЕВСК)</t>
  </si>
  <si>
    <t>ДАТА ПРОВЕДЕНИЯ: 18-22 июля 2024 года</t>
  </si>
  <si>
    <t>5 ЭТАП</t>
  </si>
  <si>
    <t xml:space="preserve">101 300 828 42 </t>
  </si>
  <si>
    <t>ДОЛГИХ Даниил</t>
  </si>
  <si>
    <t>101 073 753 44</t>
  </si>
  <si>
    <t>КАЗАКОВ Александр</t>
  </si>
  <si>
    <t>101 318 626 89</t>
  </si>
  <si>
    <t>БЛИНОВА Анастасия</t>
  </si>
  <si>
    <t>101 443 401 25</t>
  </si>
  <si>
    <t>КОРАБЕЛЬЩИКОВА Татьяна</t>
  </si>
  <si>
    <t>101 400 392 84</t>
  </si>
  <si>
    <t>ГБУ ДО СШ "Локомотив" Выборгского района</t>
  </si>
  <si>
    <t>№ ЕКП 2024: 2008160021019383</t>
  </si>
  <si>
    <t>по велосипедному спорту ВМХ - фристайл - парк ( или парк - смешанный )</t>
  </si>
  <si>
    <t>мужчины, женщины</t>
  </si>
  <si>
    <t>№ ВРВС: 0080061612Я</t>
  </si>
  <si>
    <t>№ ЕКП 2024: 2008160020019351</t>
  </si>
  <si>
    <t>ДАТА ПРОВЕДЕНИЯ: 18 июля - 22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</si>
</sst>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:ss.000"/>
  </numFmts>
  <fonts count="2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4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6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46" fontId="8" fillId="3" borderId="0" xfId="3" applyNumberFormat="1" applyFont="1" applyFill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justify"/>
    </xf>
    <xf numFmtId="0" fontId="13" fillId="0" borderId="0" xfId="8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164" fontId="11" fillId="0" borderId="0" xfId="2" applyNumberFormat="1" applyFont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49" fontId="10" fillId="0" borderId="0" xfId="2" applyNumberFormat="1" applyFont="1" applyAlignment="1">
      <alignment vertical="center"/>
    </xf>
    <xf numFmtId="49" fontId="10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0" xfId="0" applyFont="1"/>
    <xf numFmtId="0" fontId="19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20" fillId="0" borderId="0" xfId="2" applyFont="1" applyAlignment="1">
      <alignment horizontal="left" vertical="center"/>
    </xf>
    <xf numFmtId="0" fontId="6" fillId="0" borderId="1" xfId="2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1" fontId="6" fillId="0" borderId="0" xfId="2" applyNumberFormat="1" applyFont="1" applyAlignment="1">
      <alignment horizontal="center" vertical="center"/>
    </xf>
    <xf numFmtId="1" fontId="6" fillId="0" borderId="0" xfId="2" applyNumberFormat="1" applyFont="1" applyAlignment="1">
      <alignment vertical="center"/>
    </xf>
    <xf numFmtId="0" fontId="21" fillId="0" borderId="0" xfId="2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4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46" fontId="8" fillId="3" borderId="2" xfId="3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left" vertical="center"/>
    </xf>
    <xf numFmtId="14" fontId="24" fillId="4" borderId="2" xfId="0" applyNumberFormat="1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23" fillId="0" borderId="0" xfId="3" applyFont="1" applyAlignment="1">
      <alignment horizontal="center" vertical="center" wrapText="1"/>
    </xf>
    <xf numFmtId="0" fontId="24" fillId="4" borderId="0" xfId="0" applyFont="1" applyFill="1" applyAlignment="1">
      <alignment horizontal="center" vertical="center"/>
    </xf>
    <xf numFmtId="0" fontId="24" fillId="4" borderId="0" xfId="2" applyFont="1" applyFill="1" applyAlignment="1">
      <alignment horizontal="center" vertical="center"/>
    </xf>
    <xf numFmtId="0" fontId="24" fillId="4" borderId="0" xfId="0" applyFont="1" applyFill="1" applyAlignment="1">
      <alignment horizontal="left" vertical="center"/>
    </xf>
    <xf numFmtId="14" fontId="24" fillId="4" borderId="0" xfId="0" applyNumberFormat="1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 wrapText="1"/>
    </xf>
    <xf numFmtId="0" fontId="6" fillId="4" borderId="0" xfId="2" applyFont="1" applyFill="1" applyAlignment="1">
      <alignment vertical="center"/>
    </xf>
    <xf numFmtId="2" fontId="6" fillId="4" borderId="0" xfId="0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165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2" fontId="6" fillId="4" borderId="0" xfId="2" applyNumberFormat="1" applyFont="1" applyFill="1" applyAlignment="1">
      <alignment horizontal="center" vertical="center"/>
    </xf>
    <xf numFmtId="3" fontId="24" fillId="4" borderId="0" xfId="0" applyNumberFormat="1" applyFont="1" applyFill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6" fillId="0" borderId="2" xfId="2" applyFont="1" applyBorder="1" applyAlignment="1">
      <alignment horizontal="right" vertical="center"/>
    </xf>
    <xf numFmtId="0" fontId="6" fillId="0" borderId="6" xfId="2" applyFont="1" applyBorder="1" applyAlignment="1">
      <alignment vertical="center"/>
    </xf>
    <xf numFmtId="49" fontId="15" fillId="0" borderId="9" xfId="2" applyNumberFormat="1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49" fontId="15" fillId="0" borderId="7" xfId="2" applyNumberFormat="1" applyFont="1" applyBorder="1" applyAlignment="1">
      <alignment vertical="center"/>
    </xf>
    <xf numFmtId="0" fontId="15" fillId="0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1" xfId="2" applyNumberFormat="1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49" fontId="15" fillId="0" borderId="6" xfId="2" applyNumberFormat="1" applyFont="1" applyBorder="1" applyAlignment="1">
      <alignment vertical="center"/>
    </xf>
    <xf numFmtId="0" fontId="15" fillId="0" borderId="5" xfId="2" applyFont="1" applyBorder="1" applyAlignment="1">
      <alignment horizontal="center" vertical="center"/>
    </xf>
    <xf numFmtId="0" fontId="15" fillId="0" borderId="5" xfId="0" applyFont="1" applyBorder="1" applyAlignment="1">
      <alignment horizontal="right" vertical="center"/>
    </xf>
    <xf numFmtId="0" fontId="15" fillId="0" borderId="5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right" vertical="center"/>
    </xf>
    <xf numFmtId="0" fontId="6" fillId="0" borderId="4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3" fontId="24" fillId="4" borderId="2" xfId="0" applyNumberFormat="1" applyFont="1" applyFill="1" applyBorder="1" applyAlignment="1">
      <alignment horizontal="center" vertical="center"/>
    </xf>
    <xf numFmtId="0" fontId="7" fillId="2" borderId="4" xfId="2" applyFont="1" applyFill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49" fontId="15" fillId="0" borderId="4" xfId="2" applyNumberFormat="1" applyFont="1" applyBorder="1" applyAlignment="1">
      <alignment horizontal="center" vertical="center"/>
    </xf>
    <xf numFmtId="9" fontId="15" fillId="0" borderId="4" xfId="2" applyNumberFormat="1" applyFont="1" applyBorder="1" applyAlignment="1">
      <alignment horizontal="center" vertical="center"/>
    </xf>
    <xf numFmtId="0" fontId="15" fillId="0" borderId="6" xfId="2" applyFont="1" applyBorder="1" applyAlignment="1">
      <alignment horizontal="left" vertical="center"/>
    </xf>
    <xf numFmtId="0" fontId="15" fillId="0" borderId="6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6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0" xfId="2" applyFont="1" applyBorder="1" applyAlignment="1">
      <alignment vertical="center"/>
    </xf>
    <xf numFmtId="0" fontId="15" fillId="0" borderId="7" xfId="2" applyFont="1" applyBorder="1" applyAlignment="1">
      <alignment horizontal="center" vertical="center"/>
    </xf>
    <xf numFmtId="0" fontId="15" fillId="0" borderId="1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vertical="center"/>
    </xf>
    <xf numFmtId="0" fontId="15" fillId="0" borderId="8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15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15" fillId="0" borderId="3" xfId="2" applyFont="1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2" fontId="6" fillId="4" borderId="2" xfId="2" applyNumberFormat="1" applyFont="1" applyFill="1" applyBorder="1" applyAlignment="1">
      <alignment horizontal="center" vertical="center"/>
    </xf>
    <xf numFmtId="0" fontId="6" fillId="0" borderId="8" xfId="2" applyFont="1" applyBorder="1" applyAlignment="1">
      <alignment vertical="center"/>
    </xf>
    <xf numFmtId="0" fontId="6" fillId="0" borderId="10" xfId="2" applyFont="1" applyBorder="1" applyAlignment="1">
      <alignment horizontal="right" vertical="center"/>
    </xf>
    <xf numFmtId="0" fontId="6" fillId="0" borderId="3" xfId="2" applyFont="1" applyBorder="1" applyAlignment="1">
      <alignment vertical="center"/>
    </xf>
    <xf numFmtId="0" fontId="20" fillId="0" borderId="12" xfId="2" applyFont="1" applyBorder="1" applyAlignment="1">
      <alignment horizontal="right" vertical="center"/>
    </xf>
    <xf numFmtId="0" fontId="6" fillId="0" borderId="9" xfId="2" applyFont="1" applyBorder="1" applyAlignment="1">
      <alignment vertical="center"/>
    </xf>
    <xf numFmtId="0" fontId="6" fillId="0" borderId="8" xfId="2" applyFont="1" applyBorder="1" applyAlignment="1">
      <alignment horizontal="center" vertical="center"/>
    </xf>
    <xf numFmtId="0" fontId="6" fillId="0" borderId="8" xfId="2" applyFont="1" applyBorder="1" applyAlignment="1">
      <alignment horizontal="right" vertical="center"/>
    </xf>
    <xf numFmtId="0" fontId="6" fillId="0" borderId="7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right" vertical="center"/>
    </xf>
    <xf numFmtId="0" fontId="6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3" fillId="0" borderId="0" xfId="3" applyFont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0" fontId="8" fillId="2" borderId="0" xfId="2" applyFont="1" applyFill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6" fontId="8" fillId="2" borderId="0" xfId="3" applyNumberFormat="1" applyFont="1" applyFill="1" applyAlignment="1">
      <alignment horizontal="center" vertical="center" wrapText="1"/>
    </xf>
    <xf numFmtId="0" fontId="8" fillId="3" borderId="0" xfId="2" applyFont="1" applyFill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6" fillId="0" borderId="9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5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5" fillId="0" borderId="2" xfId="2" applyFont="1" applyBorder="1" applyAlignment="1">
      <alignment horizontal="left" vertical="center"/>
    </xf>
    <xf numFmtId="0" fontId="15" fillId="0" borderId="2" xfId="2" applyFont="1" applyBorder="1" applyAlignment="1">
      <alignment vertical="center"/>
    </xf>
    <xf numFmtId="0" fontId="15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8" fillId="2" borderId="2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6" fillId="0" borderId="6" xfId="2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15" fillId="0" borderId="6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46" fontId="8" fillId="2" borderId="2" xfId="3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3 2" xfId="10" xr:uid="{00000000-0005-0000-0000-000006000000}"/>
    <cellStyle name="Обычный 3 2 2" xfId="12" xr:uid="{00000000-0005-0000-0000-000007000000}"/>
    <cellStyle name="Обычный 3 3" xfId="11" xr:uid="{00000000-0005-0000-0000-000008000000}"/>
    <cellStyle name="Обычный 3 4" xfId="9" xr:uid="{00000000-0005-0000-0000-000009000000}"/>
    <cellStyle name="Обычный 4" xfId="4" xr:uid="{00000000-0005-0000-0000-00000A000000}"/>
    <cellStyle name="Обычный_ID4938_RS_1" xfId="8" xr:uid="{00000000-0005-0000-0000-00000B000000}"/>
    <cellStyle name="Обычный_Стартовый протокол Смирнов_20101106_Results" xfId="3" xr:uid="{00000000-0005-0000-0000-00000C000000}"/>
  </cellStyles>
  <dxfs count="6"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350521</xdr:colOff>
      <xdr:row>0</xdr:row>
      <xdr:rowOff>157480</xdr:rowOff>
    </xdr:from>
    <xdr:to>
      <xdr:col>2</xdr:col>
      <xdr:colOff>670561</xdr:colOff>
      <xdr:row>3</xdr:row>
      <xdr:rowOff>228600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ABD36A6-9DDA-4229-913A-C69175596E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" r="69163" b="-6655"/>
        <a:stretch/>
      </xdr:blipFill>
      <xdr:spPr>
        <a:xfrm>
          <a:off x="350521" y="157480"/>
          <a:ext cx="800100" cy="916940"/>
        </a:xfrm>
        <a:prstGeom prst="rect">
          <a:avLst/>
        </a:prstGeom>
      </xdr:spPr>
    </xdr:pic>
    <xdr:clientData/>
  </xdr:twoCellAnchor>
  <xdr:twoCellAnchor editAs="oneCell">
    <xdr:from>
      <xdr:col>7</xdr:col>
      <xdr:colOff>3337561</xdr:colOff>
      <xdr:row>0</xdr:row>
      <xdr:rowOff>236221</xdr:rowOff>
    </xdr:from>
    <xdr:to>
      <xdr:col>7</xdr:col>
      <xdr:colOff>4739641</xdr:colOff>
      <xdr:row>3</xdr:row>
      <xdr:rowOff>220981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C55DAE-644C-49F3-98B4-18B4330A103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731"/>
        <a:stretch/>
      </xdr:blipFill>
      <xdr:spPr bwMode="auto">
        <a:xfrm>
          <a:off x="9113521" y="236221"/>
          <a:ext cx="1402080" cy="830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350521</xdr:colOff>
      <xdr:row>0</xdr:row>
      <xdr:rowOff>157480</xdr:rowOff>
    </xdr:from>
    <xdr:to>
      <xdr:col>2</xdr:col>
      <xdr:colOff>144781</xdr:colOff>
      <xdr:row>3</xdr:row>
      <xdr:rowOff>228600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80ACC5EA-8560-4377-A0C5-5C5BE1D6E7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" r="69163" b="-6655"/>
        <a:stretch/>
      </xdr:blipFill>
      <xdr:spPr>
        <a:xfrm>
          <a:off x="350521" y="157480"/>
          <a:ext cx="800100" cy="916940"/>
        </a:xfrm>
        <a:prstGeom prst="rect">
          <a:avLst/>
        </a:prstGeom>
      </xdr:spPr>
    </xdr:pic>
    <xdr:clientData/>
  </xdr:twoCellAnchor>
  <xdr:twoCellAnchor editAs="oneCell">
    <xdr:from>
      <xdr:col>13</xdr:col>
      <xdr:colOff>194311</xdr:colOff>
      <xdr:row>0</xdr:row>
      <xdr:rowOff>140971</xdr:rowOff>
    </xdr:from>
    <xdr:to>
      <xdr:col>14</xdr:col>
      <xdr:colOff>662941</xdr:colOff>
      <xdr:row>3</xdr:row>
      <xdr:rowOff>125731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53FBD052-25A2-4D5C-9886-291DC8FE00E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731"/>
        <a:stretch/>
      </xdr:blipFill>
      <xdr:spPr bwMode="auto">
        <a:xfrm>
          <a:off x="11538586" y="140971"/>
          <a:ext cx="1402080" cy="8420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350521</xdr:colOff>
      <xdr:row>0</xdr:row>
      <xdr:rowOff>157480</xdr:rowOff>
    </xdr:from>
    <xdr:to>
      <xdr:col>2</xdr:col>
      <xdr:colOff>144781</xdr:colOff>
      <xdr:row>3</xdr:row>
      <xdr:rowOff>228600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0775B43-F57A-4995-9599-66C5653C85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" r="69163" b="-6655"/>
        <a:stretch/>
      </xdr:blipFill>
      <xdr:spPr>
        <a:xfrm>
          <a:off x="350521" y="157480"/>
          <a:ext cx="800100" cy="916940"/>
        </a:xfrm>
        <a:prstGeom prst="rect">
          <a:avLst/>
        </a:prstGeom>
      </xdr:spPr>
    </xdr:pic>
    <xdr:clientData/>
  </xdr:twoCellAnchor>
  <xdr:twoCellAnchor editAs="oneCell">
    <xdr:from>
      <xdr:col>13</xdr:col>
      <xdr:colOff>194311</xdr:colOff>
      <xdr:row>0</xdr:row>
      <xdr:rowOff>140971</xdr:rowOff>
    </xdr:from>
    <xdr:to>
      <xdr:col>14</xdr:col>
      <xdr:colOff>662941</xdr:colOff>
      <xdr:row>3</xdr:row>
      <xdr:rowOff>125731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6EC9722-3108-4BDC-BCB2-28E18C564BE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731"/>
        <a:stretch/>
      </xdr:blipFill>
      <xdr:spPr bwMode="auto">
        <a:xfrm>
          <a:off x="11868151" y="140971"/>
          <a:ext cx="1405890" cy="830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1939-88D1-354B-8D6E-B2A5F9D671CA}">
  <sheetPr>
    <tabColor theme="3" tint="-0.249977111117893"/>
  </sheetPr>
  <dimension ref="A1:R59"/>
  <sheetViews>
    <sheetView view="pageBreakPreview" topLeftCell="A46" zoomScaleNormal="100" zoomScaleSheetLayoutView="100" workbookViewId="0">
      <selection activeCell="A58" sqref="A58"/>
    </sheetView>
  </sheetViews>
  <sheetFormatPr defaultColWidth="9.109375" defaultRowHeight="13.8" x14ac:dyDescent="0.25"/>
  <cols>
    <col min="1" max="1" width="7" style="2" customWidth="1"/>
    <col min="2" max="2" width="7.6640625" style="5" hidden="1" customWidth="1"/>
    <col min="3" max="3" width="15.44140625" style="5" customWidth="1"/>
    <col min="4" max="4" width="27.88671875" style="2" customWidth="1"/>
    <col min="5" max="5" width="11.77734375" style="2" customWidth="1"/>
    <col min="6" max="6" width="8.6640625" style="2" customWidth="1"/>
    <col min="7" max="7" width="23.21875" style="2" customWidth="1"/>
    <col min="8" max="8" width="71.77734375" style="2" customWidth="1"/>
    <col min="9" max="9" width="7.44140625" style="2" hidden="1" customWidth="1"/>
    <col min="10" max="10" width="8.33203125" style="2" hidden="1" customWidth="1"/>
    <col min="11" max="11" width="10.6640625" style="2" hidden="1" customWidth="1"/>
    <col min="12" max="13" width="10.33203125" style="2" hidden="1" customWidth="1"/>
    <col min="14" max="14" width="13.6640625" style="2" hidden="1" customWidth="1"/>
    <col min="15" max="15" width="2.6640625" style="2" hidden="1" customWidth="1"/>
    <col min="16" max="16384" width="9.109375" style="2"/>
  </cols>
  <sheetData>
    <row r="1" spans="1:18" s="22" customFormat="1" ht="22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</row>
    <row r="2" spans="1:18" s="22" customFormat="1" ht="22.5" customHeight="1" x14ac:dyDescent="0.25">
      <c r="A2" s="146" t="s">
        <v>50</v>
      </c>
      <c r="B2" s="146"/>
      <c r="C2" s="146"/>
      <c r="D2" s="146"/>
      <c r="E2" s="146"/>
      <c r="F2" s="146"/>
      <c r="G2" s="146"/>
      <c r="H2" s="146"/>
    </row>
    <row r="3" spans="1:18" s="22" customFormat="1" ht="22.5" customHeight="1" x14ac:dyDescent="0.25">
      <c r="A3" s="145" t="s">
        <v>8</v>
      </c>
      <c r="B3" s="145"/>
      <c r="C3" s="145"/>
      <c r="D3" s="145"/>
      <c r="E3" s="145"/>
      <c r="F3" s="145"/>
      <c r="G3" s="145"/>
      <c r="H3" s="145"/>
    </row>
    <row r="4" spans="1:18" s="22" customFormat="1" ht="22.5" customHeight="1" x14ac:dyDescent="0.25">
      <c r="A4" s="145"/>
      <c r="B4" s="145"/>
      <c r="C4" s="145"/>
      <c r="D4" s="145"/>
      <c r="E4" s="145"/>
      <c r="F4" s="145"/>
      <c r="G4" s="145"/>
      <c r="H4" s="145"/>
    </row>
    <row r="5" spans="1:18" s="22" customFormat="1" ht="6.75" customHeight="1" x14ac:dyDescent="0.3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R5" s="23"/>
    </row>
    <row r="6" spans="1:18" s="24" customFormat="1" ht="25.8" x14ac:dyDescent="0.25">
      <c r="A6" s="152" t="s">
        <v>122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1:18" s="22" customFormat="1" ht="18" customHeight="1" x14ac:dyDescent="0.25">
      <c r="A7" s="153" t="s">
        <v>138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</row>
    <row r="8" spans="1:18" s="22" customFormat="1" ht="6" customHeight="1" x14ac:dyDescent="0.25">
      <c r="A8" s="153" t="s">
        <v>31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</row>
    <row r="9" spans="1:18" s="22" customFormat="1" ht="18" customHeight="1" x14ac:dyDescent="0.25">
      <c r="A9" s="153" t="s">
        <v>108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</row>
    <row r="10" spans="1:18" s="22" customFormat="1" ht="18" customHeight="1" x14ac:dyDescent="0.25">
      <c r="A10" s="153" t="s">
        <v>139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</row>
    <row r="11" spans="1:18" s="22" customFormat="1" ht="7.5" customHeight="1" x14ac:dyDescent="0.25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</row>
    <row r="12" spans="1:18" x14ac:dyDescent="0.25">
      <c r="A12" s="147" t="s">
        <v>49</v>
      </c>
      <c r="B12" s="148"/>
      <c r="C12" s="148"/>
      <c r="D12" s="148"/>
      <c r="E12" s="120"/>
      <c r="F12" s="120"/>
      <c r="G12" s="120"/>
      <c r="H12" s="121" t="s">
        <v>140</v>
      </c>
    </row>
    <row r="13" spans="1:18" x14ac:dyDescent="0.25">
      <c r="A13" s="149" t="s">
        <v>125</v>
      </c>
      <c r="B13" s="150"/>
      <c r="C13" s="150"/>
      <c r="D13" s="150"/>
      <c r="E13" s="122"/>
      <c r="F13" s="122"/>
      <c r="G13" s="122"/>
      <c r="H13" s="123" t="s">
        <v>137</v>
      </c>
    </row>
    <row r="14" spans="1:18" x14ac:dyDescent="0.25">
      <c r="A14" s="151" t="s">
        <v>7</v>
      </c>
      <c r="B14" s="151"/>
      <c r="C14" s="151"/>
      <c r="D14" s="151"/>
      <c r="E14" s="151"/>
      <c r="F14" s="151"/>
      <c r="G14" s="151"/>
      <c r="H14" s="151"/>
      <c r="I14" s="151" t="s">
        <v>1</v>
      </c>
      <c r="J14" s="151"/>
      <c r="K14" s="151"/>
      <c r="L14" s="151"/>
      <c r="M14" s="151"/>
      <c r="N14" s="151"/>
      <c r="O14" s="151"/>
    </row>
    <row r="15" spans="1:18" x14ac:dyDescent="0.25">
      <c r="A15" s="124" t="s">
        <v>13</v>
      </c>
      <c r="B15" s="125"/>
      <c r="C15" s="125"/>
      <c r="D15" s="120"/>
      <c r="E15" s="120"/>
      <c r="F15" s="120"/>
      <c r="G15" s="126" t="s">
        <v>31</v>
      </c>
      <c r="H15" s="121"/>
      <c r="I15" s="140" t="s">
        <v>51</v>
      </c>
      <c r="J15" s="140"/>
      <c r="K15" s="140"/>
      <c r="L15" s="140"/>
      <c r="M15" s="140"/>
      <c r="N15" s="140"/>
      <c r="O15" s="140"/>
    </row>
    <row r="16" spans="1:18" x14ac:dyDescent="0.25">
      <c r="A16" s="127" t="s">
        <v>14</v>
      </c>
      <c r="B16" s="128"/>
      <c r="C16" s="128"/>
      <c r="D16" s="129"/>
      <c r="E16" s="130"/>
      <c r="F16" s="130"/>
      <c r="G16" s="130"/>
      <c r="H16" s="27" t="s">
        <v>123</v>
      </c>
      <c r="I16" s="2" t="s">
        <v>37</v>
      </c>
    </row>
    <row r="17" spans="1:15" x14ac:dyDescent="0.25">
      <c r="A17" s="131" t="s">
        <v>15</v>
      </c>
      <c r="B17" s="132"/>
      <c r="C17" s="132"/>
      <c r="D17" s="133"/>
      <c r="E17" s="122"/>
      <c r="F17" s="122"/>
      <c r="G17" s="122"/>
      <c r="H17" s="134" t="s">
        <v>124</v>
      </c>
      <c r="I17" s="2" t="s">
        <v>45</v>
      </c>
    </row>
    <row r="18" spans="1:15" x14ac:dyDescent="0.25">
      <c r="H18" s="25"/>
      <c r="I18" s="19"/>
      <c r="J18" s="19"/>
      <c r="K18" s="19"/>
      <c r="L18" s="19"/>
      <c r="M18" s="29"/>
      <c r="N18" s="30"/>
      <c r="O18" s="29"/>
    </row>
    <row r="19" spans="1:15" ht="7.5" customHeight="1" x14ac:dyDescent="0.25"/>
    <row r="20" spans="1:15" s="6" customFormat="1" ht="16.5" customHeight="1" x14ac:dyDescent="0.25">
      <c r="A20" s="154" t="s">
        <v>5</v>
      </c>
      <c r="B20" s="155" t="s">
        <v>9</v>
      </c>
      <c r="C20" s="155" t="s">
        <v>29</v>
      </c>
      <c r="D20" s="155" t="s">
        <v>2</v>
      </c>
      <c r="E20" s="155" t="s">
        <v>27</v>
      </c>
      <c r="F20" s="155" t="s">
        <v>6</v>
      </c>
      <c r="G20" s="155" t="s">
        <v>10</v>
      </c>
      <c r="H20" s="155" t="s">
        <v>34</v>
      </c>
      <c r="I20" s="143"/>
      <c r="J20" s="143"/>
      <c r="K20" s="144"/>
      <c r="L20" s="144"/>
      <c r="M20" s="143"/>
      <c r="N20" s="141"/>
      <c r="O20" s="141" t="s">
        <v>11</v>
      </c>
    </row>
    <row r="21" spans="1:15" s="6" customFormat="1" ht="16.5" customHeight="1" x14ac:dyDescent="0.25">
      <c r="A21" s="154"/>
      <c r="B21" s="155"/>
      <c r="C21" s="155"/>
      <c r="D21" s="155"/>
      <c r="E21" s="155"/>
      <c r="F21" s="155"/>
      <c r="G21" s="155"/>
      <c r="H21" s="155"/>
      <c r="I21" s="143"/>
      <c r="J21" s="143"/>
      <c r="K21" s="7"/>
      <c r="L21" s="7"/>
      <c r="M21" s="143"/>
      <c r="N21" s="141"/>
      <c r="O21" s="141"/>
    </row>
    <row r="22" spans="1:15" ht="27" customHeight="1" x14ac:dyDescent="0.25">
      <c r="A22" s="32">
        <v>1</v>
      </c>
      <c r="B22" s="33"/>
      <c r="C22" s="34" t="s">
        <v>53</v>
      </c>
      <c r="D22" s="35"/>
      <c r="E22" s="36"/>
      <c r="F22" s="37"/>
      <c r="G22" s="37"/>
      <c r="H22" s="38"/>
      <c r="I22" s="8"/>
      <c r="J22" s="5"/>
      <c r="K22" s="8"/>
      <c r="L22" s="8"/>
      <c r="M22" s="8"/>
      <c r="N22" s="4"/>
      <c r="O22" s="9"/>
    </row>
    <row r="23" spans="1:15" s="57" customFormat="1" ht="27" customHeight="1" x14ac:dyDescent="0.25">
      <c r="A23" s="52">
        <v>1</v>
      </c>
      <c r="B23" s="53"/>
      <c r="C23" s="52" t="s">
        <v>56</v>
      </c>
      <c r="D23" s="54" t="s">
        <v>55</v>
      </c>
      <c r="E23" s="55" t="s">
        <v>57</v>
      </c>
      <c r="F23" s="52" t="s">
        <v>24</v>
      </c>
      <c r="G23" s="52" t="s">
        <v>53</v>
      </c>
      <c r="H23" s="56" t="s">
        <v>54</v>
      </c>
      <c r="I23" s="58"/>
      <c r="J23" s="59"/>
      <c r="K23" s="58"/>
      <c r="L23" s="58"/>
      <c r="M23" s="58"/>
      <c r="N23" s="61"/>
      <c r="O23" s="62"/>
    </row>
    <row r="24" spans="1:15" ht="27" customHeight="1" x14ac:dyDescent="0.25">
      <c r="A24" s="37"/>
      <c r="B24" s="39"/>
      <c r="C24" s="37"/>
      <c r="D24" s="35"/>
      <c r="E24" s="36"/>
      <c r="F24" s="37"/>
      <c r="G24" s="38"/>
      <c r="H24" s="38"/>
      <c r="I24" s="8"/>
      <c r="J24" s="5"/>
      <c r="K24" s="8"/>
      <c r="L24" s="8"/>
      <c r="M24" s="8"/>
      <c r="N24" s="4"/>
      <c r="O24" s="9"/>
    </row>
    <row r="25" spans="1:15" ht="27" customHeight="1" x14ac:dyDescent="0.25">
      <c r="A25" s="32">
        <v>2</v>
      </c>
      <c r="B25" s="33"/>
      <c r="C25" s="34" t="s">
        <v>116</v>
      </c>
      <c r="D25" s="35"/>
      <c r="E25" s="36"/>
      <c r="F25" s="37"/>
      <c r="G25" s="38"/>
      <c r="H25" s="38"/>
      <c r="I25" s="8"/>
      <c r="J25" s="5"/>
      <c r="K25" s="8"/>
      <c r="L25" s="8"/>
      <c r="M25" s="8"/>
      <c r="N25" s="4"/>
      <c r="O25" s="9"/>
    </row>
    <row r="26" spans="1:15" s="57" customFormat="1" ht="27" customHeight="1" x14ac:dyDescent="0.25">
      <c r="A26" s="52">
        <v>2</v>
      </c>
      <c r="B26" s="53"/>
      <c r="C26" s="52" t="s">
        <v>62</v>
      </c>
      <c r="D26" s="54" t="s">
        <v>58</v>
      </c>
      <c r="E26" s="55" t="s">
        <v>59</v>
      </c>
      <c r="F26" s="52" t="s">
        <v>17</v>
      </c>
      <c r="G26" s="52" t="s">
        <v>60</v>
      </c>
      <c r="H26" s="56" t="s">
        <v>61</v>
      </c>
      <c r="I26" s="58"/>
      <c r="J26" s="59"/>
      <c r="K26" s="58"/>
      <c r="L26" s="58"/>
      <c r="M26" s="58"/>
      <c r="N26" s="61"/>
      <c r="O26" s="62"/>
    </row>
    <row r="27" spans="1:15" ht="27" customHeight="1" x14ac:dyDescent="0.25">
      <c r="A27" s="37"/>
      <c r="B27" s="39"/>
      <c r="C27" s="37"/>
      <c r="D27" s="35"/>
      <c r="E27" s="36"/>
      <c r="F27" s="37"/>
      <c r="G27" s="37"/>
      <c r="H27" s="38"/>
      <c r="I27" s="8"/>
      <c r="J27" s="5"/>
      <c r="K27" s="8"/>
      <c r="L27" s="8"/>
      <c r="M27" s="8"/>
      <c r="N27" s="4"/>
      <c r="O27" s="9"/>
    </row>
    <row r="28" spans="1:15" ht="27" customHeight="1" x14ac:dyDescent="0.25">
      <c r="A28" s="32">
        <v>3</v>
      </c>
      <c r="B28" s="33"/>
      <c r="C28" s="142" t="s">
        <v>35</v>
      </c>
      <c r="D28" s="142"/>
      <c r="E28" s="36"/>
      <c r="F28" s="37"/>
      <c r="G28" s="37"/>
      <c r="H28" s="38"/>
      <c r="I28" s="8"/>
      <c r="J28" s="5"/>
      <c r="K28" s="8"/>
      <c r="L28" s="8"/>
      <c r="M28" s="8"/>
      <c r="N28" s="4"/>
      <c r="O28" s="9"/>
    </row>
    <row r="29" spans="1:15" s="57" customFormat="1" ht="27" customHeight="1" x14ac:dyDescent="0.25">
      <c r="A29" s="52">
        <v>3</v>
      </c>
      <c r="B29" s="53"/>
      <c r="C29" s="52" t="s">
        <v>63</v>
      </c>
      <c r="D29" s="54" t="s">
        <v>64</v>
      </c>
      <c r="E29" s="55" t="s">
        <v>65</v>
      </c>
      <c r="F29" s="52" t="s">
        <v>24</v>
      </c>
      <c r="G29" s="56" t="s">
        <v>35</v>
      </c>
      <c r="H29" s="56" t="s">
        <v>136</v>
      </c>
      <c r="I29" s="58"/>
      <c r="J29" s="59"/>
      <c r="K29" s="63"/>
      <c r="L29" s="63"/>
      <c r="M29" s="58"/>
      <c r="N29" s="61"/>
      <c r="O29" s="62"/>
    </row>
    <row r="30" spans="1:15" s="57" customFormat="1" ht="27" customHeight="1" x14ac:dyDescent="0.25">
      <c r="A30" s="52">
        <v>4</v>
      </c>
      <c r="B30" s="53"/>
      <c r="C30" s="52" t="s">
        <v>66</v>
      </c>
      <c r="D30" s="54" t="s">
        <v>67</v>
      </c>
      <c r="E30" s="55" t="s">
        <v>68</v>
      </c>
      <c r="F30" s="52" t="s">
        <v>24</v>
      </c>
      <c r="G30" s="56" t="s">
        <v>35</v>
      </c>
      <c r="H30" s="56" t="s">
        <v>69</v>
      </c>
      <c r="I30" s="58"/>
      <c r="J30" s="59"/>
      <c r="K30" s="58"/>
      <c r="L30" s="58"/>
      <c r="M30" s="58"/>
      <c r="N30" s="61"/>
      <c r="O30" s="62"/>
    </row>
    <row r="31" spans="1:15" s="57" customFormat="1" ht="27" customHeight="1" x14ac:dyDescent="0.25">
      <c r="A31" s="52">
        <v>5</v>
      </c>
      <c r="B31" s="53"/>
      <c r="C31" s="52" t="s">
        <v>70</v>
      </c>
      <c r="D31" s="54" t="s">
        <v>117</v>
      </c>
      <c r="E31" s="55" t="s">
        <v>71</v>
      </c>
      <c r="F31" s="52" t="s">
        <v>24</v>
      </c>
      <c r="G31" s="56" t="s">
        <v>35</v>
      </c>
      <c r="H31" s="56" t="s">
        <v>69</v>
      </c>
      <c r="I31" s="58"/>
      <c r="J31" s="59"/>
      <c r="K31" s="59"/>
      <c r="L31" s="59"/>
      <c r="M31" s="60"/>
      <c r="N31" s="61"/>
      <c r="O31" s="62"/>
    </row>
    <row r="32" spans="1:15" s="57" customFormat="1" ht="27" customHeight="1" x14ac:dyDescent="0.25">
      <c r="A32" s="52">
        <v>6</v>
      </c>
      <c r="B32" s="53"/>
      <c r="C32" s="52" t="s">
        <v>72</v>
      </c>
      <c r="D32" s="54" t="s">
        <v>73</v>
      </c>
      <c r="E32" s="55" t="s">
        <v>74</v>
      </c>
      <c r="F32" s="52" t="s">
        <v>17</v>
      </c>
      <c r="G32" s="56" t="s">
        <v>35</v>
      </c>
      <c r="H32" s="56" t="s">
        <v>69</v>
      </c>
      <c r="I32" s="58"/>
      <c r="J32" s="59"/>
      <c r="K32" s="59"/>
      <c r="L32" s="59"/>
      <c r="M32" s="60"/>
      <c r="N32" s="61"/>
      <c r="O32" s="62"/>
    </row>
    <row r="33" spans="1:15" s="57" customFormat="1" ht="27" customHeight="1" x14ac:dyDescent="0.25">
      <c r="A33" s="52">
        <v>7</v>
      </c>
      <c r="B33" s="53"/>
      <c r="C33" s="52" t="s">
        <v>75</v>
      </c>
      <c r="D33" s="54" t="s">
        <v>76</v>
      </c>
      <c r="E33" s="55">
        <v>36281</v>
      </c>
      <c r="F33" s="52" t="s">
        <v>17</v>
      </c>
      <c r="G33" s="56" t="s">
        <v>35</v>
      </c>
      <c r="H33" s="56" t="s">
        <v>69</v>
      </c>
      <c r="I33" s="58"/>
      <c r="J33" s="59"/>
      <c r="K33" s="59"/>
      <c r="L33" s="59"/>
      <c r="M33" s="60"/>
      <c r="N33" s="61"/>
      <c r="O33" s="62"/>
    </row>
    <row r="34" spans="1:15" s="57" customFormat="1" ht="27" customHeight="1" x14ac:dyDescent="0.25">
      <c r="A34" s="52">
        <v>8</v>
      </c>
      <c r="B34" s="53"/>
      <c r="C34" s="52" t="s">
        <v>77</v>
      </c>
      <c r="D34" s="54" t="s">
        <v>78</v>
      </c>
      <c r="E34" s="55" t="s">
        <v>79</v>
      </c>
      <c r="F34" s="52" t="s">
        <v>24</v>
      </c>
      <c r="G34" s="56" t="s">
        <v>35</v>
      </c>
      <c r="H34" s="56" t="s">
        <v>69</v>
      </c>
      <c r="I34" s="58"/>
      <c r="J34" s="59"/>
      <c r="K34" s="59"/>
      <c r="L34" s="59"/>
      <c r="M34" s="60"/>
      <c r="N34" s="61"/>
      <c r="O34" s="62"/>
    </row>
    <row r="35" spans="1:15" ht="27" customHeight="1" x14ac:dyDescent="0.25">
      <c r="A35" s="37"/>
      <c r="B35" s="39"/>
      <c r="C35" s="37"/>
      <c r="D35" s="35"/>
      <c r="E35" s="36"/>
      <c r="F35" s="37"/>
      <c r="G35" s="38"/>
      <c r="H35" s="38"/>
      <c r="I35" s="8"/>
      <c r="J35" s="5"/>
      <c r="K35" s="5"/>
      <c r="L35" s="5"/>
      <c r="M35" s="10"/>
      <c r="N35" s="4"/>
      <c r="O35" s="9"/>
    </row>
    <row r="36" spans="1:15" ht="27" customHeight="1" x14ac:dyDescent="0.25">
      <c r="A36" s="32">
        <v>4</v>
      </c>
      <c r="B36" s="33"/>
      <c r="C36" s="142" t="s">
        <v>40</v>
      </c>
      <c r="D36" s="142"/>
      <c r="E36" s="36"/>
      <c r="F36" s="37"/>
      <c r="G36" s="38"/>
      <c r="H36" s="38"/>
      <c r="I36" s="8"/>
      <c r="J36" s="5"/>
      <c r="K36" s="5"/>
      <c r="L36" s="5"/>
      <c r="M36" s="10"/>
      <c r="N36" s="4"/>
      <c r="O36" s="9"/>
    </row>
    <row r="37" spans="1:15" s="57" customFormat="1" ht="27" customHeight="1" x14ac:dyDescent="0.25">
      <c r="A37" s="52">
        <v>9</v>
      </c>
      <c r="B37" s="53"/>
      <c r="C37" s="52" t="s">
        <v>135</v>
      </c>
      <c r="D37" s="54" t="s">
        <v>80</v>
      </c>
      <c r="E37" s="55" t="s">
        <v>81</v>
      </c>
      <c r="F37" s="52">
        <v>1</v>
      </c>
      <c r="G37" s="56" t="s">
        <v>40</v>
      </c>
      <c r="H37" s="56" t="s">
        <v>82</v>
      </c>
      <c r="I37" s="58"/>
      <c r="J37" s="59"/>
      <c r="K37" s="59"/>
      <c r="L37" s="59"/>
      <c r="M37" s="60"/>
      <c r="N37" s="61"/>
      <c r="O37" s="62"/>
    </row>
    <row r="38" spans="1:15" s="57" customFormat="1" ht="27" customHeight="1" x14ac:dyDescent="0.25">
      <c r="A38" s="52">
        <v>10</v>
      </c>
      <c r="B38" s="53"/>
      <c r="C38" s="52" t="s">
        <v>87</v>
      </c>
      <c r="D38" s="54" t="s">
        <v>83</v>
      </c>
      <c r="E38" s="55" t="s">
        <v>84</v>
      </c>
      <c r="F38" s="52" t="s">
        <v>17</v>
      </c>
      <c r="G38" s="56" t="s">
        <v>40</v>
      </c>
      <c r="H38" s="56" t="s">
        <v>85</v>
      </c>
      <c r="I38" s="58"/>
      <c r="J38" s="59"/>
      <c r="K38" s="59"/>
      <c r="L38" s="59"/>
      <c r="M38" s="60"/>
      <c r="N38" s="61"/>
      <c r="O38" s="62"/>
    </row>
    <row r="39" spans="1:15" s="57" customFormat="1" ht="27" customHeight="1" x14ac:dyDescent="0.25">
      <c r="A39" s="52">
        <v>11</v>
      </c>
      <c r="B39" s="53"/>
      <c r="C39" s="52" t="s">
        <v>88</v>
      </c>
      <c r="D39" s="54" t="s">
        <v>42</v>
      </c>
      <c r="E39" s="55" t="s">
        <v>86</v>
      </c>
      <c r="F39" s="52" t="s">
        <v>24</v>
      </c>
      <c r="G39" s="56" t="s">
        <v>40</v>
      </c>
      <c r="H39" s="56" t="s">
        <v>119</v>
      </c>
      <c r="I39" s="58"/>
      <c r="J39" s="59"/>
      <c r="K39" s="59"/>
      <c r="L39" s="59"/>
      <c r="M39" s="60"/>
      <c r="N39" s="61"/>
      <c r="O39" s="62"/>
    </row>
    <row r="40" spans="1:15" s="57" customFormat="1" ht="27" customHeight="1" x14ac:dyDescent="0.25">
      <c r="A40" s="52">
        <v>12</v>
      </c>
      <c r="B40" s="53"/>
      <c r="C40" s="52" t="s">
        <v>133</v>
      </c>
      <c r="D40" s="54" t="s">
        <v>134</v>
      </c>
      <c r="E40" s="55">
        <v>36347</v>
      </c>
      <c r="F40" s="52" t="s">
        <v>24</v>
      </c>
      <c r="G40" s="56" t="s">
        <v>40</v>
      </c>
      <c r="H40" s="56" t="s">
        <v>119</v>
      </c>
      <c r="I40" s="58"/>
      <c r="J40" s="59"/>
      <c r="K40" s="59"/>
      <c r="L40" s="59"/>
      <c r="M40" s="60"/>
      <c r="N40" s="61"/>
      <c r="O40" s="62"/>
    </row>
    <row r="41" spans="1:15" s="57" customFormat="1" ht="27" customHeight="1" x14ac:dyDescent="0.25">
      <c r="A41" s="52">
        <v>13</v>
      </c>
      <c r="B41" s="53"/>
      <c r="C41" s="52" t="s">
        <v>131</v>
      </c>
      <c r="D41" s="54" t="s">
        <v>132</v>
      </c>
      <c r="E41" s="55">
        <v>36981</v>
      </c>
      <c r="F41" s="52" t="s">
        <v>24</v>
      </c>
      <c r="G41" s="56" t="s">
        <v>40</v>
      </c>
      <c r="H41" s="56" t="s">
        <v>82</v>
      </c>
      <c r="I41" s="58"/>
      <c r="J41" s="59"/>
      <c r="K41" s="59"/>
      <c r="L41" s="59"/>
      <c r="M41" s="60"/>
      <c r="N41" s="61"/>
      <c r="O41" s="62"/>
    </row>
    <row r="42" spans="1:15" ht="27" customHeight="1" x14ac:dyDescent="0.25">
      <c r="A42" s="37"/>
      <c r="B42" s="39"/>
      <c r="C42" s="37"/>
      <c r="D42" s="35"/>
      <c r="E42" s="36"/>
      <c r="F42" s="37"/>
      <c r="G42" s="38"/>
      <c r="H42" s="38"/>
      <c r="I42" s="8"/>
      <c r="J42" s="5"/>
      <c r="K42" s="5"/>
      <c r="L42" s="5"/>
      <c r="M42" s="10"/>
      <c r="N42" s="4"/>
      <c r="O42" s="9"/>
    </row>
    <row r="43" spans="1:15" ht="27" customHeight="1" x14ac:dyDescent="0.25">
      <c r="A43" s="32">
        <v>5</v>
      </c>
      <c r="B43" s="33"/>
      <c r="C43" s="142" t="s">
        <v>91</v>
      </c>
      <c r="D43" s="142"/>
      <c r="E43" s="36"/>
      <c r="F43" s="37"/>
      <c r="G43" s="38"/>
      <c r="H43" s="38"/>
      <c r="I43" s="8"/>
      <c r="J43" s="5"/>
      <c r="K43" s="5"/>
      <c r="L43" s="5"/>
      <c r="M43" s="10"/>
      <c r="N43" s="4"/>
      <c r="O43" s="9"/>
    </row>
    <row r="44" spans="1:15" s="57" customFormat="1" ht="27" customHeight="1" x14ac:dyDescent="0.25">
      <c r="A44" s="52">
        <v>14</v>
      </c>
      <c r="B44" s="53"/>
      <c r="C44" s="52" t="s">
        <v>95</v>
      </c>
      <c r="D44" s="54" t="s">
        <v>89</v>
      </c>
      <c r="E44" s="55" t="s">
        <v>90</v>
      </c>
      <c r="F44" s="52" t="s">
        <v>17</v>
      </c>
      <c r="G44" s="56" t="s">
        <v>91</v>
      </c>
      <c r="H44" s="56" t="s">
        <v>92</v>
      </c>
      <c r="I44" s="58"/>
      <c r="J44" s="59"/>
      <c r="K44" s="59"/>
      <c r="L44" s="59"/>
      <c r="M44" s="60"/>
      <c r="N44" s="61"/>
      <c r="O44" s="62"/>
    </row>
    <row r="45" spans="1:15" s="57" customFormat="1" ht="27" customHeight="1" x14ac:dyDescent="0.25">
      <c r="A45" s="52">
        <v>15</v>
      </c>
      <c r="B45" s="53"/>
      <c r="C45" s="52" t="s">
        <v>96</v>
      </c>
      <c r="D45" s="54" t="s">
        <v>93</v>
      </c>
      <c r="E45" s="55" t="s">
        <v>94</v>
      </c>
      <c r="F45" s="52" t="s">
        <v>17</v>
      </c>
      <c r="G45" s="56" t="s">
        <v>91</v>
      </c>
      <c r="H45" s="56" t="s">
        <v>92</v>
      </c>
      <c r="I45" s="58"/>
      <c r="J45" s="59"/>
      <c r="K45" s="59"/>
      <c r="L45" s="59"/>
      <c r="M45" s="60"/>
      <c r="N45" s="61"/>
      <c r="O45" s="62"/>
    </row>
    <row r="46" spans="1:15" ht="27" customHeight="1" x14ac:dyDescent="0.25">
      <c r="A46" s="37"/>
      <c r="B46" s="39"/>
      <c r="C46" s="37"/>
      <c r="D46" s="35"/>
      <c r="E46" s="36"/>
      <c r="F46" s="37"/>
      <c r="G46" s="38"/>
      <c r="H46" s="38"/>
      <c r="I46" s="8"/>
      <c r="J46" s="5"/>
      <c r="K46" s="5"/>
      <c r="L46" s="5"/>
      <c r="M46" s="10"/>
      <c r="N46" s="4"/>
      <c r="O46" s="9"/>
    </row>
    <row r="47" spans="1:15" ht="27" customHeight="1" x14ac:dyDescent="0.25">
      <c r="A47" s="32">
        <v>6</v>
      </c>
      <c r="B47" s="33"/>
      <c r="C47" s="142" t="s">
        <v>38</v>
      </c>
      <c r="D47" s="142"/>
      <c r="E47" s="36"/>
      <c r="F47" s="37"/>
      <c r="G47" s="38"/>
      <c r="H47" s="38"/>
      <c r="I47" s="8"/>
      <c r="J47" s="5"/>
      <c r="K47" s="5"/>
      <c r="L47" s="5"/>
      <c r="M47" s="10"/>
      <c r="N47" s="4"/>
      <c r="O47" s="9"/>
    </row>
    <row r="48" spans="1:15" s="57" customFormat="1" ht="27" customHeight="1" x14ac:dyDescent="0.25">
      <c r="A48" s="52">
        <v>16</v>
      </c>
      <c r="B48" s="53"/>
      <c r="C48" s="52" t="s">
        <v>102</v>
      </c>
      <c r="D48" s="54" t="s">
        <v>97</v>
      </c>
      <c r="E48" s="55" t="s">
        <v>98</v>
      </c>
      <c r="F48" s="52" t="s">
        <v>17</v>
      </c>
      <c r="G48" s="56" t="s">
        <v>38</v>
      </c>
      <c r="H48" s="56" t="s">
        <v>99</v>
      </c>
      <c r="I48" s="58"/>
      <c r="J48" s="59"/>
      <c r="K48" s="59"/>
      <c r="L48" s="59"/>
      <c r="M48" s="60"/>
      <c r="N48" s="61"/>
      <c r="O48" s="62"/>
    </row>
    <row r="49" spans="1:15" s="57" customFormat="1" ht="27" customHeight="1" x14ac:dyDescent="0.25">
      <c r="A49" s="52">
        <v>17</v>
      </c>
      <c r="B49" s="53"/>
      <c r="C49" s="52" t="s">
        <v>103</v>
      </c>
      <c r="D49" s="54" t="s">
        <v>100</v>
      </c>
      <c r="E49" s="55" t="s">
        <v>101</v>
      </c>
      <c r="F49" s="52" t="s">
        <v>17</v>
      </c>
      <c r="G49" s="56" t="s">
        <v>38</v>
      </c>
      <c r="H49" s="56" t="s">
        <v>99</v>
      </c>
      <c r="I49" s="58"/>
      <c r="J49" s="59"/>
      <c r="K49" s="59"/>
      <c r="L49" s="59"/>
      <c r="M49" s="60"/>
      <c r="N49" s="61"/>
      <c r="O49" s="62"/>
    </row>
    <row r="50" spans="1:15" ht="27" customHeight="1" x14ac:dyDescent="0.25">
      <c r="A50" s="37"/>
      <c r="B50" s="39"/>
      <c r="C50" s="37"/>
      <c r="D50" s="35"/>
      <c r="E50" s="36"/>
      <c r="F50" s="37"/>
      <c r="G50" s="38"/>
      <c r="H50" s="38"/>
      <c r="I50" s="8"/>
      <c r="J50" s="5"/>
      <c r="K50" s="5"/>
      <c r="L50" s="5"/>
      <c r="M50" s="10"/>
      <c r="N50" s="4"/>
      <c r="O50" s="9"/>
    </row>
    <row r="51" spans="1:15" ht="27" customHeight="1" x14ac:dyDescent="0.25">
      <c r="A51" s="32">
        <v>7</v>
      </c>
      <c r="B51" s="33"/>
      <c r="C51" s="142" t="s">
        <v>39</v>
      </c>
      <c r="D51" s="142"/>
      <c r="E51" s="36"/>
      <c r="F51" s="37"/>
      <c r="G51" s="38"/>
      <c r="H51" s="38"/>
      <c r="I51" s="8"/>
      <c r="J51" s="5"/>
      <c r="K51" s="5"/>
      <c r="L51" s="5"/>
      <c r="M51" s="10"/>
      <c r="N51" s="4"/>
      <c r="O51" s="9"/>
    </row>
    <row r="52" spans="1:15" s="57" customFormat="1" ht="27" customHeight="1" x14ac:dyDescent="0.25">
      <c r="A52" s="52">
        <v>18</v>
      </c>
      <c r="B52" s="53"/>
      <c r="C52" s="52" t="s">
        <v>105</v>
      </c>
      <c r="D52" s="54" t="s">
        <v>106</v>
      </c>
      <c r="E52" s="55" t="s">
        <v>107</v>
      </c>
      <c r="F52" s="52" t="s">
        <v>16</v>
      </c>
      <c r="G52" s="56" t="s">
        <v>39</v>
      </c>
      <c r="H52" s="56" t="s">
        <v>104</v>
      </c>
      <c r="I52" s="58"/>
      <c r="J52" s="59"/>
      <c r="K52" s="59"/>
      <c r="L52" s="59"/>
      <c r="M52" s="60"/>
      <c r="N52" s="61"/>
      <c r="O52" s="62"/>
    </row>
    <row r="53" spans="1:15" ht="15.6" x14ac:dyDescent="0.25">
      <c r="H53" s="41"/>
    </row>
    <row r="54" spans="1:15" s="6" customFormat="1" ht="27" customHeight="1" x14ac:dyDescent="0.25">
      <c r="A54" s="33">
        <v>8</v>
      </c>
      <c r="B54" s="51">
        <v>1</v>
      </c>
      <c r="C54" s="139" t="s">
        <v>120</v>
      </c>
      <c r="D54" s="139"/>
      <c r="E54" s="51"/>
      <c r="F54" s="51"/>
      <c r="G54" s="51"/>
      <c r="H54" s="51"/>
    </row>
    <row r="55" spans="1:15" s="57" customFormat="1" ht="27" customHeight="1" x14ac:dyDescent="0.25">
      <c r="A55" s="52">
        <v>19</v>
      </c>
      <c r="B55" s="53"/>
      <c r="C55" s="64" t="s">
        <v>127</v>
      </c>
      <c r="D55" s="54" t="s">
        <v>128</v>
      </c>
      <c r="E55" s="55">
        <v>38593</v>
      </c>
      <c r="F55" s="52" t="s">
        <v>24</v>
      </c>
      <c r="G55" s="52" t="s">
        <v>120</v>
      </c>
      <c r="H55" s="56" t="s">
        <v>121</v>
      </c>
    </row>
    <row r="56" spans="1:15" s="57" customFormat="1" ht="27" customHeight="1" x14ac:dyDescent="0.25">
      <c r="A56" s="52">
        <v>20</v>
      </c>
      <c r="B56" s="53"/>
      <c r="C56" s="52" t="s">
        <v>129</v>
      </c>
      <c r="D56" s="54" t="s">
        <v>130</v>
      </c>
      <c r="E56" s="55">
        <v>38257</v>
      </c>
      <c r="F56" s="52" t="s">
        <v>17</v>
      </c>
      <c r="G56" s="52" t="s">
        <v>120</v>
      </c>
      <c r="H56" s="56" t="s">
        <v>121</v>
      </c>
    </row>
    <row r="57" spans="1:15" ht="15.6" x14ac:dyDescent="0.25">
      <c r="H57" s="41"/>
    </row>
    <row r="58" spans="1:15" s="57" customFormat="1" ht="27" customHeight="1" x14ac:dyDescent="0.25">
      <c r="A58" s="52"/>
      <c r="B58" s="53"/>
      <c r="C58" s="52"/>
      <c r="D58" s="54"/>
      <c r="E58" s="55"/>
      <c r="F58" s="52"/>
      <c r="G58" s="56"/>
      <c r="H58" s="56"/>
    </row>
    <row r="59" spans="1:15" ht="15.6" x14ac:dyDescent="0.25">
      <c r="H59" s="40"/>
    </row>
  </sheetData>
  <mergeCells count="35">
    <mergeCell ref="A20:A21"/>
    <mergeCell ref="B20:B21"/>
    <mergeCell ref="F20:F21"/>
    <mergeCell ref="G20:G21"/>
    <mergeCell ref="H20:H21"/>
    <mergeCell ref="C20:C21"/>
    <mergeCell ref="D20:D21"/>
    <mergeCell ref="E20:E21"/>
    <mergeCell ref="A12:D12"/>
    <mergeCell ref="A13:D13"/>
    <mergeCell ref="A14:H14"/>
    <mergeCell ref="I14:O14"/>
    <mergeCell ref="A6:O6"/>
    <mergeCell ref="A7:O7"/>
    <mergeCell ref="A8:O8"/>
    <mergeCell ref="A9:O9"/>
    <mergeCell ref="A10:O10"/>
    <mergeCell ref="A11:O11"/>
    <mergeCell ref="A5:O5"/>
    <mergeCell ref="A1:H1"/>
    <mergeCell ref="A2:H2"/>
    <mergeCell ref="A3:H3"/>
    <mergeCell ref="A4:H4"/>
    <mergeCell ref="C54:D54"/>
    <mergeCell ref="I15:O15"/>
    <mergeCell ref="N20:N21"/>
    <mergeCell ref="O20:O21"/>
    <mergeCell ref="C47:D47"/>
    <mergeCell ref="C51:D51"/>
    <mergeCell ref="M20:M21"/>
    <mergeCell ref="I20:J21"/>
    <mergeCell ref="K20:L20"/>
    <mergeCell ref="C28:D28"/>
    <mergeCell ref="C36:D36"/>
    <mergeCell ref="C43:D43"/>
  </mergeCells>
  <phoneticPr fontId="22" type="noConversion"/>
  <printOptions horizontalCentered="1"/>
  <pageMargins left="0.196850393700787" right="0.196850393700787" top="0.59055118110236204" bottom="0.59055118110236204" header="0.15748031496063" footer="0.118110236220472"/>
  <pageSetup paperSize="256" scale="54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83A2-0E8C-6448-856E-0FDA70EB443C}">
  <sheetPr>
    <tabColor theme="3" tint="-0.249977111117893"/>
    <pageSetUpPr fitToPage="1"/>
  </sheetPr>
  <dimension ref="A1:R50"/>
  <sheetViews>
    <sheetView view="pageBreakPreview" zoomScale="40" zoomScaleNormal="60" zoomScaleSheetLayoutView="40" workbookViewId="0">
      <selection activeCell="A22" sqref="A22:XFD22"/>
    </sheetView>
  </sheetViews>
  <sheetFormatPr defaultColWidth="9.109375" defaultRowHeight="13.8" x14ac:dyDescent="0.25"/>
  <cols>
    <col min="1" max="1" width="7" style="2" customWidth="1"/>
    <col min="2" max="2" width="7.6640625" style="5" customWidth="1"/>
    <col min="3" max="3" width="14.88671875" style="5" customWidth="1"/>
    <col min="4" max="4" width="28.21875" style="2" customWidth="1"/>
    <col min="5" max="5" width="11.77734375" style="2" customWidth="1"/>
    <col min="6" max="6" width="8.6640625" style="2" customWidth="1"/>
    <col min="7" max="7" width="21.44140625" style="2" customWidth="1"/>
    <col min="8" max="8" width="27" style="2" customWidth="1"/>
    <col min="9" max="9" width="7.44140625" style="2" customWidth="1"/>
    <col min="10" max="10" width="8.33203125" style="2" customWidth="1"/>
    <col min="11" max="11" width="10.6640625" style="2" customWidth="1"/>
    <col min="12" max="13" width="10.33203125" style="2" customWidth="1"/>
    <col min="14" max="14" width="13.6640625" style="2" customWidth="1"/>
    <col min="15" max="15" width="13.33203125" style="2" customWidth="1"/>
    <col min="16" max="16384" width="9.109375" style="2"/>
  </cols>
  <sheetData>
    <row r="1" spans="1:18" s="22" customFormat="1" ht="22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56"/>
      <c r="J1" s="156"/>
      <c r="K1" s="156"/>
      <c r="L1" s="156"/>
      <c r="M1" s="156"/>
      <c r="N1" s="156"/>
      <c r="O1" s="156"/>
    </row>
    <row r="2" spans="1:18" s="22" customFormat="1" ht="22.5" customHeight="1" x14ac:dyDescent="0.25">
      <c r="A2" s="146" t="s">
        <v>50</v>
      </c>
      <c r="B2" s="146"/>
      <c r="C2" s="146"/>
      <c r="D2" s="146"/>
      <c r="E2" s="146"/>
      <c r="F2" s="146"/>
      <c r="G2" s="146"/>
      <c r="H2" s="146"/>
      <c r="I2" s="156"/>
      <c r="J2" s="156"/>
      <c r="K2" s="156"/>
      <c r="L2" s="156"/>
      <c r="M2" s="156"/>
      <c r="N2" s="156"/>
      <c r="O2" s="156"/>
    </row>
    <row r="3" spans="1:18" s="22" customFormat="1" ht="22.5" customHeight="1" x14ac:dyDescent="0.25">
      <c r="A3" s="145" t="s">
        <v>8</v>
      </c>
      <c r="B3" s="145"/>
      <c r="C3" s="145"/>
      <c r="D3" s="145"/>
      <c r="E3" s="145"/>
      <c r="F3" s="145"/>
      <c r="G3" s="145"/>
      <c r="H3" s="145"/>
      <c r="I3" s="156"/>
      <c r="J3" s="156"/>
      <c r="K3" s="156"/>
      <c r="L3" s="156"/>
      <c r="M3" s="156"/>
      <c r="N3" s="156"/>
      <c r="O3" s="156"/>
    </row>
    <row r="4" spans="1:18" s="22" customFormat="1" ht="22.5" customHeight="1" x14ac:dyDescent="0.25">
      <c r="A4" s="145"/>
      <c r="B4" s="145"/>
      <c r="C4" s="145"/>
      <c r="D4" s="145"/>
      <c r="E4" s="145"/>
      <c r="F4" s="145"/>
      <c r="G4" s="145"/>
      <c r="H4" s="145"/>
    </row>
    <row r="5" spans="1:18" s="22" customFormat="1" ht="6.75" customHeight="1" x14ac:dyDescent="0.3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R5" s="23"/>
    </row>
    <row r="6" spans="1:18" s="22" customFormat="1" ht="6.75" customHeight="1" x14ac:dyDescent="0.3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R6" s="23"/>
    </row>
    <row r="7" spans="1:18" s="24" customFormat="1" ht="25.8" x14ac:dyDescent="0.25">
      <c r="A7" s="152" t="s">
        <v>118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</row>
    <row r="8" spans="1:18" s="22" customFormat="1" ht="18" customHeight="1" x14ac:dyDescent="0.25">
      <c r="A8" s="153" t="s">
        <v>12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</row>
    <row r="9" spans="1:18" s="22" customFormat="1" ht="18" customHeight="1" x14ac:dyDescent="0.25">
      <c r="A9" s="152" t="s">
        <v>126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</row>
    <row r="10" spans="1:18" s="22" customFormat="1" ht="18" customHeight="1" x14ac:dyDescent="0.25">
      <c r="A10" s="153" t="s">
        <v>111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</row>
    <row r="11" spans="1:18" s="22" customFormat="1" ht="18" customHeight="1" x14ac:dyDescent="0.25">
      <c r="A11" s="153" t="s">
        <v>41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</row>
    <row r="12" spans="1:18" s="22" customFormat="1" ht="19.5" customHeight="1" x14ac:dyDescent="0.25">
      <c r="A12" s="153" t="s">
        <v>109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</row>
    <row r="13" spans="1:18" s="22" customFormat="1" ht="19.5" customHeight="1" x14ac:dyDescent="0.25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</row>
    <row r="14" spans="1:18" s="22" customFormat="1" ht="19.5" customHeight="1" x14ac:dyDescent="0.25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</row>
    <row r="15" spans="1:18" s="22" customFormat="1" ht="7.5" customHeight="1" x14ac:dyDescent="0.25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</row>
    <row r="16" spans="1:18" x14ac:dyDescent="0.25">
      <c r="A16" s="140" t="s">
        <v>49</v>
      </c>
      <c r="B16" s="140"/>
      <c r="C16" s="140"/>
      <c r="D16" s="140"/>
      <c r="H16" s="19"/>
      <c r="N16" s="25"/>
      <c r="O16" s="25" t="s">
        <v>140</v>
      </c>
    </row>
    <row r="17" spans="1:15" x14ac:dyDescent="0.25">
      <c r="A17" s="149" t="s">
        <v>142</v>
      </c>
      <c r="B17" s="150"/>
      <c r="C17" s="150"/>
      <c r="D17" s="150"/>
      <c r="H17" s="26"/>
      <c r="N17" s="25"/>
      <c r="O17" s="25" t="s">
        <v>141</v>
      </c>
    </row>
    <row r="18" spans="1:15" x14ac:dyDescent="0.25">
      <c r="A18" s="151" t="s">
        <v>7</v>
      </c>
      <c r="B18" s="151"/>
      <c r="C18" s="151"/>
      <c r="D18" s="151"/>
      <c r="E18" s="151"/>
      <c r="F18" s="151"/>
      <c r="G18" s="151"/>
      <c r="H18" s="170"/>
      <c r="I18" s="151" t="s">
        <v>1</v>
      </c>
      <c r="J18" s="151"/>
      <c r="K18" s="151"/>
      <c r="L18" s="151"/>
      <c r="M18" s="151"/>
      <c r="N18" s="151"/>
      <c r="O18" s="151"/>
    </row>
    <row r="19" spans="1:15" x14ac:dyDescent="0.25">
      <c r="A19" s="171" t="s">
        <v>13</v>
      </c>
      <c r="B19" s="172"/>
      <c r="C19" s="172"/>
      <c r="D19" s="172"/>
      <c r="E19" s="172"/>
      <c r="F19" s="172"/>
      <c r="G19" s="172"/>
      <c r="H19" s="173"/>
      <c r="I19" s="168" t="s">
        <v>115</v>
      </c>
      <c r="J19" s="168"/>
      <c r="K19" s="168"/>
      <c r="L19" s="168"/>
      <c r="M19" s="168"/>
      <c r="N19" s="168"/>
      <c r="O19" s="168"/>
    </row>
    <row r="20" spans="1:15" x14ac:dyDescent="0.25">
      <c r="A20" s="171" t="s">
        <v>14</v>
      </c>
      <c r="B20" s="172"/>
      <c r="C20" s="172"/>
      <c r="D20" s="172"/>
      <c r="E20" s="172"/>
      <c r="F20" s="172"/>
      <c r="G20" s="173"/>
      <c r="H20" s="71" t="s">
        <v>123</v>
      </c>
      <c r="I20" s="175" t="s">
        <v>37</v>
      </c>
      <c r="J20" s="163"/>
      <c r="K20" s="163"/>
      <c r="L20" s="163"/>
      <c r="M20" s="163"/>
      <c r="N20" s="163"/>
      <c r="O20" s="163"/>
    </row>
    <row r="21" spans="1:15" x14ac:dyDescent="0.25">
      <c r="A21" s="174" t="s">
        <v>15</v>
      </c>
      <c r="B21" s="172"/>
      <c r="C21" s="172"/>
      <c r="D21" s="172"/>
      <c r="E21" s="172"/>
      <c r="F21" s="172"/>
      <c r="G21" s="173"/>
      <c r="H21" s="71" t="s">
        <v>124</v>
      </c>
      <c r="I21" s="175" t="s">
        <v>45</v>
      </c>
      <c r="J21" s="163"/>
      <c r="K21" s="163"/>
      <c r="L21" s="163"/>
      <c r="M21" s="163"/>
      <c r="N21" s="163"/>
      <c r="O21" s="163"/>
    </row>
    <row r="22" spans="1:15" x14ac:dyDescent="0.25">
      <c r="A22" s="137"/>
      <c r="B22" s="138"/>
      <c r="C22" s="138"/>
      <c r="D22" s="138"/>
      <c r="E22" s="138"/>
      <c r="F22" s="138"/>
      <c r="G22" s="138"/>
      <c r="H22" s="27"/>
      <c r="I22" s="130"/>
      <c r="J22" s="138"/>
      <c r="K22" s="138"/>
      <c r="L22" s="138"/>
      <c r="M22" s="138"/>
      <c r="N22" s="138"/>
      <c r="O22" s="138"/>
    </row>
    <row r="23" spans="1:15" ht="16.2" customHeight="1" x14ac:dyDescent="0.25">
      <c r="H23" s="1"/>
    </row>
    <row r="24" spans="1:15" s="6" customFormat="1" ht="16.5" customHeight="1" x14ac:dyDescent="0.25">
      <c r="A24" s="154" t="s">
        <v>5</v>
      </c>
      <c r="B24" s="155" t="s">
        <v>9</v>
      </c>
      <c r="C24" s="155" t="s">
        <v>29</v>
      </c>
      <c r="D24" s="155" t="s">
        <v>2</v>
      </c>
      <c r="E24" s="155" t="s">
        <v>27</v>
      </c>
      <c r="F24" s="155" t="s">
        <v>6</v>
      </c>
      <c r="G24" s="155" t="s">
        <v>10</v>
      </c>
      <c r="H24" s="155" t="s">
        <v>34</v>
      </c>
      <c r="I24" s="179" t="s">
        <v>46</v>
      </c>
      <c r="J24" s="179"/>
      <c r="K24" s="181" t="s">
        <v>47</v>
      </c>
      <c r="L24" s="181"/>
      <c r="M24" s="179" t="s">
        <v>48</v>
      </c>
      <c r="N24" s="169" t="s">
        <v>30</v>
      </c>
      <c r="O24" s="169" t="s">
        <v>11</v>
      </c>
    </row>
    <row r="25" spans="1:15" s="6" customFormat="1" ht="16.5" customHeight="1" x14ac:dyDescent="0.25">
      <c r="A25" s="154"/>
      <c r="B25" s="155"/>
      <c r="C25" s="155"/>
      <c r="D25" s="155"/>
      <c r="E25" s="155"/>
      <c r="F25" s="155"/>
      <c r="G25" s="155"/>
      <c r="H25" s="155"/>
      <c r="I25" s="179"/>
      <c r="J25" s="179"/>
      <c r="K25" s="42" t="s">
        <v>43</v>
      </c>
      <c r="L25" s="42" t="s">
        <v>44</v>
      </c>
      <c r="M25" s="179"/>
      <c r="N25" s="169"/>
      <c r="O25" s="169"/>
    </row>
    <row r="26" spans="1:15" ht="33" customHeight="1" x14ac:dyDescent="0.25">
      <c r="A26" s="43">
        <v>1</v>
      </c>
      <c r="B26" s="44"/>
      <c r="C26" s="45" t="s">
        <v>70</v>
      </c>
      <c r="D26" s="46" t="s">
        <v>117</v>
      </c>
      <c r="E26" s="47" t="s">
        <v>71</v>
      </c>
      <c r="F26" s="45" t="s">
        <v>24</v>
      </c>
      <c r="G26" s="48" t="s">
        <v>35</v>
      </c>
      <c r="H26" s="48" t="s">
        <v>69</v>
      </c>
      <c r="I26" s="49">
        <v>37.340000000000003</v>
      </c>
      <c r="J26" s="44">
        <v>3</v>
      </c>
      <c r="K26" s="49">
        <v>50</v>
      </c>
      <c r="L26" s="49">
        <v>45.67</v>
      </c>
      <c r="M26" s="49">
        <v>50</v>
      </c>
      <c r="N26" s="43"/>
      <c r="O26" s="50"/>
    </row>
    <row r="27" spans="1:15" ht="33" customHeight="1" x14ac:dyDescent="0.25">
      <c r="A27" s="43">
        <v>2</v>
      </c>
      <c r="B27" s="44"/>
      <c r="C27" s="45" t="s">
        <v>95</v>
      </c>
      <c r="D27" s="46" t="s">
        <v>89</v>
      </c>
      <c r="E27" s="47" t="s">
        <v>90</v>
      </c>
      <c r="F27" s="45" t="s">
        <v>17</v>
      </c>
      <c r="G27" s="48" t="s">
        <v>91</v>
      </c>
      <c r="H27" s="48" t="s">
        <v>92</v>
      </c>
      <c r="I27" s="49">
        <v>44.08</v>
      </c>
      <c r="J27" s="44">
        <v>2</v>
      </c>
      <c r="K27" s="44">
        <v>43.67</v>
      </c>
      <c r="L27" s="119">
        <v>48</v>
      </c>
      <c r="M27" s="49">
        <v>48</v>
      </c>
      <c r="N27" s="43"/>
      <c r="O27" s="50"/>
    </row>
    <row r="28" spans="1:15" ht="33" customHeight="1" x14ac:dyDescent="0.25">
      <c r="A28" s="43">
        <v>3</v>
      </c>
      <c r="B28" s="44"/>
      <c r="C28" s="45" t="s">
        <v>88</v>
      </c>
      <c r="D28" s="46" t="s">
        <v>42</v>
      </c>
      <c r="E28" s="47" t="s">
        <v>86</v>
      </c>
      <c r="F28" s="45" t="s">
        <v>24</v>
      </c>
      <c r="G28" s="48" t="s">
        <v>40</v>
      </c>
      <c r="H28" s="48" t="s">
        <v>119</v>
      </c>
      <c r="I28" s="49">
        <v>45.84</v>
      </c>
      <c r="J28" s="44">
        <v>1</v>
      </c>
      <c r="K28" s="49">
        <v>44</v>
      </c>
      <c r="L28" s="49">
        <v>41</v>
      </c>
      <c r="M28" s="49">
        <v>44</v>
      </c>
      <c r="N28" s="43"/>
      <c r="O28" s="50"/>
    </row>
    <row r="29" spans="1:15" ht="33" customHeight="1" x14ac:dyDescent="0.25">
      <c r="A29" s="43">
        <v>4</v>
      </c>
      <c r="B29" s="44"/>
      <c r="C29" s="45" t="s">
        <v>87</v>
      </c>
      <c r="D29" s="46" t="s">
        <v>83</v>
      </c>
      <c r="E29" s="47" t="s">
        <v>84</v>
      </c>
      <c r="F29" s="45" t="s">
        <v>17</v>
      </c>
      <c r="G29" s="48" t="s">
        <v>40</v>
      </c>
      <c r="H29" s="48" t="s">
        <v>85</v>
      </c>
      <c r="I29" s="49">
        <v>36.67</v>
      </c>
      <c r="J29" s="44">
        <v>4</v>
      </c>
      <c r="K29" s="49">
        <v>30.67</v>
      </c>
      <c r="L29" s="49">
        <v>41</v>
      </c>
      <c r="M29" s="49">
        <v>41</v>
      </c>
      <c r="N29" s="43"/>
      <c r="O29" s="50"/>
    </row>
    <row r="30" spans="1:15" ht="33" customHeight="1" x14ac:dyDescent="0.25">
      <c r="A30" s="43">
        <v>5</v>
      </c>
      <c r="B30" s="44"/>
      <c r="C30" s="45" t="s">
        <v>96</v>
      </c>
      <c r="D30" s="46" t="s">
        <v>93</v>
      </c>
      <c r="E30" s="47" t="s">
        <v>94</v>
      </c>
      <c r="F30" s="45" t="s">
        <v>17</v>
      </c>
      <c r="G30" s="48" t="s">
        <v>91</v>
      </c>
      <c r="H30" s="48" t="s">
        <v>92</v>
      </c>
      <c r="I30" s="49">
        <v>34.659999999999997</v>
      </c>
      <c r="J30" s="44">
        <v>5</v>
      </c>
      <c r="K30" s="44"/>
      <c r="L30" s="119"/>
      <c r="M30" s="49"/>
      <c r="N30" s="43"/>
      <c r="O30" s="50"/>
    </row>
    <row r="31" spans="1:15" ht="33" customHeight="1" x14ac:dyDescent="0.25">
      <c r="A31" s="43">
        <v>6</v>
      </c>
      <c r="B31" s="44"/>
      <c r="C31" s="45" t="s">
        <v>131</v>
      </c>
      <c r="D31" s="46" t="s">
        <v>132</v>
      </c>
      <c r="E31" s="47">
        <v>36981</v>
      </c>
      <c r="F31" s="45" t="s">
        <v>24</v>
      </c>
      <c r="G31" s="48" t="s">
        <v>40</v>
      </c>
      <c r="H31" s="48" t="s">
        <v>82</v>
      </c>
      <c r="I31" s="49">
        <v>31.92</v>
      </c>
      <c r="J31" s="44">
        <v>6</v>
      </c>
      <c r="K31" s="44"/>
      <c r="L31" s="119"/>
      <c r="M31" s="49"/>
      <c r="N31" s="43"/>
      <c r="O31" s="50"/>
    </row>
    <row r="32" spans="1:15" ht="33" customHeight="1" x14ac:dyDescent="0.25">
      <c r="A32" s="43" t="s">
        <v>110</v>
      </c>
      <c r="B32" s="44"/>
      <c r="C32" s="45" t="s">
        <v>72</v>
      </c>
      <c r="D32" s="46" t="s">
        <v>73</v>
      </c>
      <c r="E32" s="47" t="s">
        <v>74</v>
      </c>
      <c r="F32" s="45" t="s">
        <v>17</v>
      </c>
      <c r="G32" s="48" t="s">
        <v>35</v>
      </c>
      <c r="H32" s="48" t="s">
        <v>69</v>
      </c>
      <c r="I32" s="49"/>
      <c r="J32" s="44"/>
      <c r="K32" s="49"/>
      <c r="L32" s="49"/>
      <c r="M32" s="49"/>
      <c r="N32" s="43"/>
      <c r="O32" s="50"/>
    </row>
    <row r="33" spans="1:15" ht="33" customHeight="1" x14ac:dyDescent="0.25">
      <c r="A33" s="43" t="s">
        <v>110</v>
      </c>
      <c r="B33" s="44"/>
      <c r="C33" s="45" t="s">
        <v>133</v>
      </c>
      <c r="D33" s="46" t="s">
        <v>134</v>
      </c>
      <c r="E33" s="47">
        <v>36347</v>
      </c>
      <c r="F33" s="45" t="s">
        <v>24</v>
      </c>
      <c r="G33" s="48" t="s">
        <v>40</v>
      </c>
      <c r="H33" s="48" t="s">
        <v>119</v>
      </c>
      <c r="I33" s="49"/>
      <c r="J33" s="44"/>
      <c r="K33" s="49"/>
      <c r="L33" s="49"/>
      <c r="M33" s="49"/>
      <c r="N33" s="43"/>
      <c r="O33" s="50"/>
    </row>
    <row r="34" spans="1:15" ht="7.5" customHeight="1" x14ac:dyDescent="0.3">
      <c r="A34" s="11"/>
      <c r="B34" s="12"/>
      <c r="C34" s="11"/>
      <c r="D34" s="13"/>
      <c r="E34" s="14"/>
      <c r="F34" s="15"/>
      <c r="G34" s="14"/>
      <c r="H34" s="14"/>
      <c r="I34" s="16"/>
      <c r="J34" s="16"/>
      <c r="K34" s="16"/>
      <c r="L34" s="16"/>
      <c r="M34" s="16"/>
      <c r="N34" s="16"/>
      <c r="O34" s="16"/>
    </row>
    <row r="35" spans="1:15" x14ac:dyDescent="0.25">
      <c r="A35" s="157" t="s">
        <v>3</v>
      </c>
      <c r="B35" s="158"/>
      <c r="C35" s="158"/>
      <c r="D35" s="158"/>
      <c r="E35" s="91"/>
      <c r="F35" s="91"/>
      <c r="G35" s="91"/>
      <c r="H35" s="158" t="s">
        <v>4</v>
      </c>
      <c r="I35" s="158"/>
      <c r="J35" s="158"/>
      <c r="K35" s="158"/>
      <c r="L35" s="158"/>
      <c r="M35" s="158"/>
      <c r="N35" s="158"/>
      <c r="O35" s="159"/>
    </row>
    <row r="36" spans="1:15" s="20" customFormat="1" ht="13.2" x14ac:dyDescent="0.25">
      <c r="A36" s="160" t="s">
        <v>112</v>
      </c>
      <c r="B36" s="161"/>
      <c r="C36" s="161"/>
      <c r="D36" s="161"/>
      <c r="E36" s="161"/>
      <c r="F36" s="21"/>
      <c r="H36" s="78" t="s">
        <v>25</v>
      </c>
      <c r="I36" s="113">
        <v>3</v>
      </c>
      <c r="J36" s="21"/>
      <c r="K36" s="21"/>
      <c r="L36" s="21"/>
      <c r="M36" s="21"/>
      <c r="N36" s="78" t="s">
        <v>23</v>
      </c>
      <c r="O36" s="113">
        <f>COUNTIF(F$24:F143,"ЗМС")</f>
        <v>0</v>
      </c>
    </row>
    <row r="37" spans="1:15" s="20" customFormat="1" ht="13.2" x14ac:dyDescent="0.25">
      <c r="A37" s="162" t="s">
        <v>113</v>
      </c>
      <c r="B37" s="163"/>
      <c r="C37" s="163"/>
      <c r="D37" s="163"/>
      <c r="E37" s="163"/>
      <c r="F37" s="21"/>
      <c r="H37" s="80" t="s">
        <v>18</v>
      </c>
      <c r="I37" s="83">
        <v>8</v>
      </c>
      <c r="J37" s="28"/>
      <c r="K37" s="28"/>
      <c r="L37" s="28"/>
      <c r="M37" s="28"/>
      <c r="N37" s="80" t="s">
        <v>16</v>
      </c>
      <c r="O37" s="82">
        <f>COUNTIF(F$24:F143,"МСМК")</f>
        <v>0</v>
      </c>
    </row>
    <row r="38" spans="1:15" s="20" customFormat="1" ht="13.2" x14ac:dyDescent="0.25">
      <c r="A38" s="162" t="s">
        <v>36</v>
      </c>
      <c r="B38" s="163"/>
      <c r="C38" s="163"/>
      <c r="D38" s="163"/>
      <c r="E38" s="163"/>
      <c r="F38" s="21"/>
      <c r="H38" s="80" t="s">
        <v>19</v>
      </c>
      <c r="I38" s="82">
        <v>6</v>
      </c>
      <c r="J38" s="28"/>
      <c r="K38" s="28"/>
      <c r="L38" s="28"/>
      <c r="M38" s="28"/>
      <c r="N38" s="80" t="s">
        <v>17</v>
      </c>
      <c r="O38" s="82">
        <f>COUNTIF(F$24:F33,"МС")</f>
        <v>4</v>
      </c>
    </row>
    <row r="39" spans="1:15" s="20" customFormat="1" ht="13.2" x14ac:dyDescent="0.25">
      <c r="A39" s="162" t="s">
        <v>114</v>
      </c>
      <c r="B39" s="163"/>
      <c r="C39" s="163"/>
      <c r="D39" s="163"/>
      <c r="E39" s="163"/>
      <c r="F39" s="21"/>
      <c r="H39" s="80" t="s">
        <v>20</v>
      </c>
      <c r="I39" s="82">
        <v>6</v>
      </c>
      <c r="J39" s="28"/>
      <c r="K39" s="28"/>
      <c r="L39" s="28"/>
      <c r="M39" s="28"/>
      <c r="N39" s="80" t="s">
        <v>24</v>
      </c>
      <c r="O39" s="82">
        <f>COUNTIF(F$23:F33,"КМС")</f>
        <v>4</v>
      </c>
    </row>
    <row r="40" spans="1:15" s="20" customFormat="1" ht="13.2" x14ac:dyDescent="0.25">
      <c r="A40" s="164"/>
      <c r="B40" s="163"/>
      <c r="C40" s="163"/>
      <c r="D40" s="163"/>
      <c r="E40" s="163"/>
      <c r="H40" s="80" t="s">
        <v>21</v>
      </c>
      <c r="I40" s="82">
        <f>COUNTIF(A11:A97,"НФ")</f>
        <v>0</v>
      </c>
      <c r="J40" s="28"/>
      <c r="K40" s="28"/>
      <c r="L40" s="28"/>
      <c r="M40" s="28"/>
      <c r="N40" s="80" t="s">
        <v>26</v>
      </c>
      <c r="O40" s="82">
        <f>COUNTIF(F$26:F144,"1 СР")</f>
        <v>0</v>
      </c>
    </row>
    <row r="41" spans="1:15" s="20" customFormat="1" ht="13.2" x14ac:dyDescent="0.25">
      <c r="A41" s="165"/>
      <c r="B41" s="163"/>
      <c r="C41" s="163"/>
      <c r="D41" s="163"/>
      <c r="E41" s="163"/>
      <c r="H41" s="80" t="s">
        <v>28</v>
      </c>
      <c r="I41" s="82">
        <f>COUNTIF(A11:A97,"ДСКВ")</f>
        <v>0</v>
      </c>
      <c r="J41" s="28"/>
      <c r="K41" s="28"/>
      <c r="L41" s="28"/>
      <c r="M41" s="28"/>
      <c r="N41" s="80" t="s">
        <v>33</v>
      </c>
      <c r="O41" s="82">
        <f>COUNTIF(F$26:F145,"2 СР")</f>
        <v>0</v>
      </c>
    </row>
    <row r="42" spans="1:15" s="20" customFormat="1" ht="13.2" x14ac:dyDescent="0.25">
      <c r="A42" s="166"/>
      <c r="B42" s="167"/>
      <c r="C42" s="167"/>
      <c r="D42" s="167"/>
      <c r="E42" s="167"/>
      <c r="F42" s="21"/>
      <c r="H42" s="80" t="s">
        <v>22</v>
      </c>
      <c r="I42" s="82">
        <v>2</v>
      </c>
      <c r="J42" s="28"/>
      <c r="K42" s="28"/>
      <c r="L42" s="28"/>
      <c r="M42" s="28"/>
      <c r="N42" s="80" t="s">
        <v>32</v>
      </c>
      <c r="O42" s="82">
        <f>COUNTIF(F$26:F146,"3 СР")</f>
        <v>0</v>
      </c>
    </row>
    <row r="43" spans="1:15" ht="5.25" customHeight="1" x14ac:dyDescent="0.25">
      <c r="A43" s="3"/>
      <c r="B43" s="3"/>
      <c r="C43" s="3"/>
      <c r="D43" s="3"/>
      <c r="E43" s="3"/>
      <c r="F43" s="3"/>
      <c r="I43" s="18"/>
      <c r="J43" s="18"/>
      <c r="K43" s="18"/>
      <c r="L43" s="18"/>
      <c r="M43" s="18"/>
      <c r="N43" s="17"/>
      <c r="O43" s="17"/>
    </row>
    <row r="44" spans="1:15" x14ac:dyDescent="0.25">
      <c r="A44" s="157" t="str">
        <f>A19</f>
        <v>ТЕХНИЧЕСКИЙ ДЕЛЕГАТ ФВСР:</v>
      </c>
      <c r="B44" s="158"/>
      <c r="C44" s="158"/>
      <c r="D44" s="158"/>
      <c r="E44" s="158" t="str">
        <f>A20</f>
        <v>ГЛАВНЫЙ СУДЬЯ:</v>
      </c>
      <c r="F44" s="158"/>
      <c r="G44" s="158"/>
      <c r="H44" s="158" t="str">
        <f>A21</f>
        <v>ГЛАВНЫЙ СЕКРЕТАРЬ:</v>
      </c>
      <c r="I44" s="158"/>
      <c r="J44" s="158"/>
      <c r="K44" s="158"/>
      <c r="L44" s="158"/>
      <c r="M44" s="158"/>
      <c r="N44" s="158"/>
      <c r="O44" s="159"/>
    </row>
    <row r="45" spans="1:15" x14ac:dyDescent="0.25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</row>
    <row r="46" spans="1:15" x14ac:dyDescent="0.25">
      <c r="A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x14ac:dyDescent="0.25">
      <c r="A47" s="5"/>
      <c r="D47" s="5"/>
      <c r="E47" s="5"/>
      <c r="F47" s="5"/>
      <c r="G47" s="5"/>
      <c r="H47" s="31"/>
      <c r="I47" s="5"/>
      <c r="J47" s="5"/>
      <c r="K47" s="5"/>
      <c r="L47" s="5"/>
      <c r="M47" s="5"/>
      <c r="N47" s="5"/>
      <c r="O47" s="5"/>
    </row>
    <row r="48" spans="1:15" x14ac:dyDescent="0.25">
      <c r="A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25">
      <c r="A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s="20" customFormat="1" ht="12" x14ac:dyDescent="0.25">
      <c r="A50" s="176">
        <f>H19</f>
        <v>0</v>
      </c>
      <c r="B50" s="177"/>
      <c r="C50" s="177"/>
      <c r="D50" s="177"/>
      <c r="E50" s="177" t="str">
        <f>H20</f>
        <v>ВЫСОЦКИЙ С.М. (1К, г. МОСКВА)</v>
      </c>
      <c r="F50" s="177"/>
      <c r="G50" s="177"/>
      <c r="H50" s="177" t="str">
        <f>H21</f>
        <v>МАЛАХОВ Р.А. (1К, г. ИЖЕВСК)</v>
      </c>
      <c r="I50" s="177"/>
      <c r="J50" s="177"/>
      <c r="K50" s="177"/>
      <c r="L50" s="177"/>
      <c r="M50" s="177"/>
      <c r="N50" s="177"/>
      <c r="O50" s="178"/>
    </row>
  </sheetData>
  <sortState xmlns:xlrd2="http://schemas.microsoft.com/office/spreadsheetml/2017/richdata2" ref="C29:I33">
    <sortCondition descending="1" ref="I29:I33"/>
  </sortState>
  <mergeCells count="54">
    <mergeCell ref="A50:D50"/>
    <mergeCell ref="E50:G50"/>
    <mergeCell ref="H50:L50"/>
    <mergeCell ref="M50:O50"/>
    <mergeCell ref="M24:M25"/>
    <mergeCell ref="A24:A25"/>
    <mergeCell ref="B24:B25"/>
    <mergeCell ref="A45:E45"/>
    <mergeCell ref="F45:O45"/>
    <mergeCell ref="F24:F25"/>
    <mergeCell ref="G24:G25"/>
    <mergeCell ref="H24:H25"/>
    <mergeCell ref="I24:J25"/>
    <mergeCell ref="K24:L24"/>
    <mergeCell ref="A35:D35"/>
    <mergeCell ref="H35:O35"/>
    <mergeCell ref="I19:O19"/>
    <mergeCell ref="N24:N25"/>
    <mergeCell ref="O24:O25"/>
    <mergeCell ref="A15:O15"/>
    <mergeCell ref="A16:D16"/>
    <mergeCell ref="A17:D17"/>
    <mergeCell ref="A18:H18"/>
    <mergeCell ref="I18:O18"/>
    <mergeCell ref="A19:H19"/>
    <mergeCell ref="A20:G20"/>
    <mergeCell ref="A21:G21"/>
    <mergeCell ref="I20:O20"/>
    <mergeCell ref="I21:O21"/>
    <mergeCell ref="A44:D44"/>
    <mergeCell ref="E44:G44"/>
    <mergeCell ref="H44:L44"/>
    <mergeCell ref="M44:O44"/>
    <mergeCell ref="C24:C25"/>
    <mergeCell ref="D24:D25"/>
    <mergeCell ref="E24:E25"/>
    <mergeCell ref="A36:E36"/>
    <mergeCell ref="A37:E37"/>
    <mergeCell ref="A38:E38"/>
    <mergeCell ref="A39:E39"/>
    <mergeCell ref="A40:E40"/>
    <mergeCell ref="A41:E41"/>
    <mergeCell ref="A42:E42"/>
    <mergeCell ref="A1:O1"/>
    <mergeCell ref="A2:O2"/>
    <mergeCell ref="A3:O3"/>
    <mergeCell ref="A5:O5"/>
    <mergeCell ref="A4:H4"/>
    <mergeCell ref="A12:O12"/>
    <mergeCell ref="A8:O8"/>
    <mergeCell ref="A9:O9"/>
    <mergeCell ref="A7:O7"/>
    <mergeCell ref="A10:O10"/>
    <mergeCell ref="A11:O11"/>
  </mergeCells>
  <conditionalFormatting sqref="A44:XFD44">
    <cfRule type="cellIs" dxfId="5" priority="1" operator="equal">
      <formula>0</formula>
    </cfRule>
    <cfRule type="cellIs" dxfId="4" priority="2" operator="equal">
      <formula>0</formula>
    </cfRule>
  </conditionalFormatting>
  <conditionalFormatting sqref="A44:XFD50">
    <cfRule type="cellIs" dxfId="3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1" orientation="portrait" copies="3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23341-D132-40A3-80FF-2E87A8C94270}">
  <sheetPr>
    <tabColor theme="3" tint="-0.249977111117893"/>
    <pageSetUpPr fitToPage="1"/>
  </sheetPr>
  <dimension ref="A1:R54"/>
  <sheetViews>
    <sheetView tabSelected="1" topLeftCell="A7" zoomScale="60" zoomScaleNormal="60" zoomScaleSheetLayoutView="100" workbookViewId="0">
      <selection activeCell="L31" sqref="L31"/>
    </sheetView>
  </sheetViews>
  <sheetFormatPr defaultColWidth="9.109375" defaultRowHeight="13.8" x14ac:dyDescent="0.25"/>
  <cols>
    <col min="1" max="1" width="7" style="2" customWidth="1"/>
    <col min="2" max="2" width="7.6640625" style="66" customWidth="1"/>
    <col min="3" max="3" width="14.77734375" style="66" customWidth="1"/>
    <col min="4" max="4" width="22.33203125" style="2" customWidth="1"/>
    <col min="5" max="5" width="11.77734375" style="2" customWidth="1"/>
    <col min="6" max="6" width="8.6640625" style="2" customWidth="1"/>
    <col min="7" max="7" width="24.21875" style="2" customWidth="1"/>
    <col min="8" max="8" width="27" style="2" customWidth="1"/>
    <col min="9" max="9" width="7.44140625" style="2" customWidth="1"/>
    <col min="10" max="10" width="8.33203125" style="2" customWidth="1"/>
    <col min="11" max="11" width="10.6640625" style="2" customWidth="1"/>
    <col min="12" max="13" width="10.33203125" style="2" customWidth="1"/>
    <col min="14" max="14" width="13.6640625" style="2" customWidth="1"/>
    <col min="15" max="15" width="13.33203125" style="2" customWidth="1"/>
    <col min="16" max="16384" width="9.109375" style="2"/>
  </cols>
  <sheetData>
    <row r="1" spans="1:18" s="22" customFormat="1" ht="22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56"/>
      <c r="J1" s="156"/>
      <c r="K1" s="156"/>
      <c r="L1" s="156"/>
      <c r="M1" s="156"/>
      <c r="N1" s="156"/>
      <c r="O1" s="156"/>
    </row>
    <row r="2" spans="1:18" s="22" customFormat="1" ht="22.5" customHeight="1" x14ac:dyDescent="0.25">
      <c r="A2" s="146" t="s">
        <v>50</v>
      </c>
      <c r="B2" s="146"/>
      <c r="C2" s="146"/>
      <c r="D2" s="146"/>
      <c r="E2" s="146"/>
      <c r="F2" s="146"/>
      <c r="G2" s="146"/>
      <c r="H2" s="146"/>
      <c r="I2" s="156"/>
      <c r="J2" s="156"/>
      <c r="K2" s="156"/>
      <c r="L2" s="156"/>
      <c r="M2" s="156"/>
      <c r="N2" s="156"/>
      <c r="O2" s="156"/>
    </row>
    <row r="3" spans="1:18" s="22" customFormat="1" ht="22.5" customHeight="1" x14ac:dyDescent="0.25">
      <c r="A3" s="145" t="s">
        <v>8</v>
      </c>
      <c r="B3" s="145"/>
      <c r="C3" s="145"/>
      <c r="D3" s="145"/>
      <c r="E3" s="145"/>
      <c r="F3" s="145"/>
      <c r="G3" s="145"/>
      <c r="H3" s="145"/>
      <c r="I3" s="156"/>
      <c r="J3" s="156"/>
      <c r="K3" s="156"/>
      <c r="L3" s="156"/>
      <c r="M3" s="156"/>
      <c r="N3" s="156"/>
      <c r="O3" s="156"/>
    </row>
    <row r="4" spans="1:18" s="22" customFormat="1" ht="22.5" customHeight="1" x14ac:dyDescent="0.25">
      <c r="A4" s="145"/>
      <c r="B4" s="145"/>
      <c r="C4" s="145"/>
      <c r="D4" s="145"/>
      <c r="E4" s="145"/>
      <c r="F4" s="145"/>
      <c r="G4" s="145"/>
      <c r="H4" s="145"/>
    </row>
    <row r="5" spans="1:18" s="22" customFormat="1" ht="6.75" customHeight="1" x14ac:dyDescent="0.3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R5" s="23"/>
    </row>
    <row r="6" spans="1:18" s="22" customFormat="1" ht="6.75" customHeight="1" x14ac:dyDescent="0.3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R6" s="23"/>
    </row>
    <row r="7" spans="1:18" s="24" customFormat="1" ht="25.8" x14ac:dyDescent="0.25">
      <c r="A7" s="152" t="s">
        <v>118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</row>
    <row r="8" spans="1:18" s="22" customFormat="1" ht="18" customHeight="1" x14ac:dyDescent="0.25">
      <c r="A8" s="153" t="s">
        <v>12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</row>
    <row r="9" spans="1:18" s="22" customFormat="1" ht="18" customHeight="1" x14ac:dyDescent="0.25">
      <c r="A9" s="152" t="s">
        <v>126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</row>
    <row r="10" spans="1:18" s="22" customFormat="1" ht="18" customHeight="1" x14ac:dyDescent="0.25">
      <c r="A10" s="153" t="s">
        <v>111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</row>
    <row r="11" spans="1:18" s="22" customFormat="1" ht="18" customHeight="1" x14ac:dyDescent="0.25">
      <c r="A11" s="153" t="s">
        <v>41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</row>
    <row r="12" spans="1:18" s="22" customFormat="1" ht="19.5" customHeight="1" x14ac:dyDescent="0.25">
      <c r="A12" s="153" t="s">
        <v>52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</row>
    <row r="13" spans="1:18" s="22" customFormat="1" ht="19.5" customHeight="1" x14ac:dyDescent="0.25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</row>
    <row r="14" spans="1:18" s="22" customFormat="1" ht="19.5" customHeight="1" x14ac:dyDescent="0.25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</row>
    <row r="15" spans="1:18" s="22" customFormat="1" ht="7.5" customHeight="1" x14ac:dyDescent="0.25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</row>
    <row r="16" spans="1:18" x14ac:dyDescent="0.25">
      <c r="A16" s="140" t="s">
        <v>49</v>
      </c>
      <c r="B16" s="140"/>
      <c r="C16" s="140"/>
      <c r="D16" s="140"/>
      <c r="H16" s="65"/>
      <c r="N16" s="25"/>
      <c r="O16" s="25" t="s">
        <v>140</v>
      </c>
    </row>
    <row r="17" spans="1:15" x14ac:dyDescent="0.25">
      <c r="A17" s="149" t="s">
        <v>142</v>
      </c>
      <c r="B17" s="150"/>
      <c r="C17" s="150"/>
      <c r="D17" s="150"/>
      <c r="H17" s="26"/>
      <c r="N17" s="25"/>
      <c r="O17" s="25" t="s">
        <v>141</v>
      </c>
    </row>
    <row r="18" spans="1:15" x14ac:dyDescent="0.25">
      <c r="A18" s="157" t="s">
        <v>7</v>
      </c>
      <c r="B18" s="158"/>
      <c r="C18" s="158"/>
      <c r="D18" s="158"/>
      <c r="E18" s="158"/>
      <c r="F18" s="158"/>
      <c r="G18" s="158"/>
      <c r="H18" s="159"/>
      <c r="I18" s="158" t="s">
        <v>1</v>
      </c>
      <c r="J18" s="158"/>
      <c r="K18" s="158"/>
      <c r="L18" s="158"/>
      <c r="M18" s="158"/>
      <c r="N18" s="158"/>
      <c r="O18" s="159"/>
    </row>
    <row r="19" spans="1:15" x14ac:dyDescent="0.25">
      <c r="A19" s="72" t="s">
        <v>13</v>
      </c>
      <c r="B19" s="86"/>
      <c r="C19" s="86"/>
      <c r="D19" s="88"/>
      <c r="E19" s="88"/>
      <c r="F19" s="88"/>
      <c r="G19" s="87" t="s">
        <v>31</v>
      </c>
      <c r="H19" s="84"/>
      <c r="I19" s="182" t="s">
        <v>115</v>
      </c>
      <c r="J19" s="183"/>
      <c r="K19" s="183"/>
      <c r="L19" s="183"/>
      <c r="M19" s="183"/>
      <c r="N19" s="183"/>
      <c r="O19" s="184"/>
    </row>
    <row r="20" spans="1:15" x14ac:dyDescent="0.25">
      <c r="A20" s="72" t="s">
        <v>14</v>
      </c>
      <c r="B20" s="86"/>
      <c r="C20" s="86"/>
      <c r="D20" s="87"/>
      <c r="E20" s="88"/>
      <c r="F20" s="88"/>
      <c r="G20" s="88"/>
      <c r="H20" s="84" t="s">
        <v>123</v>
      </c>
      <c r="I20" s="72" t="s">
        <v>37</v>
      </c>
      <c r="J20" s="88"/>
      <c r="K20" s="88"/>
      <c r="L20" s="88"/>
      <c r="M20" s="88"/>
      <c r="N20" s="88"/>
      <c r="O20" s="89"/>
    </row>
    <row r="21" spans="1:15" x14ac:dyDescent="0.25">
      <c r="A21" s="85" t="s">
        <v>15</v>
      </c>
      <c r="B21" s="86"/>
      <c r="C21" s="86"/>
      <c r="D21" s="87"/>
      <c r="E21" s="88"/>
      <c r="F21" s="88"/>
      <c r="G21" s="88"/>
      <c r="H21" s="84" t="s">
        <v>124</v>
      </c>
      <c r="I21" s="72" t="s">
        <v>45</v>
      </c>
      <c r="J21" s="88"/>
      <c r="K21" s="88"/>
      <c r="L21" s="88"/>
      <c r="M21" s="88"/>
      <c r="N21" s="88"/>
      <c r="O21" s="89"/>
    </row>
    <row r="22" spans="1:15" x14ac:dyDescent="0.25">
      <c r="H22" s="27"/>
      <c r="I22" s="65"/>
      <c r="J22" s="65"/>
      <c r="K22" s="65"/>
      <c r="L22" s="65"/>
      <c r="M22" s="29"/>
      <c r="N22" s="30"/>
      <c r="O22" s="29"/>
    </row>
    <row r="23" spans="1:15" ht="7.5" customHeight="1" x14ac:dyDescent="0.25">
      <c r="H23" s="1"/>
    </row>
    <row r="24" spans="1:15" s="6" customFormat="1" ht="16.5" customHeight="1" x14ac:dyDescent="0.25">
      <c r="A24" s="154" t="s">
        <v>5</v>
      </c>
      <c r="B24" s="155" t="s">
        <v>9</v>
      </c>
      <c r="C24" s="155" t="s">
        <v>29</v>
      </c>
      <c r="D24" s="155" t="s">
        <v>2</v>
      </c>
      <c r="E24" s="155" t="s">
        <v>27</v>
      </c>
      <c r="F24" s="155" t="s">
        <v>6</v>
      </c>
      <c r="G24" s="155" t="s">
        <v>10</v>
      </c>
      <c r="H24" s="155" t="s">
        <v>34</v>
      </c>
      <c r="I24" s="179" t="s">
        <v>46</v>
      </c>
      <c r="J24" s="179"/>
      <c r="K24" s="181" t="s">
        <v>47</v>
      </c>
      <c r="L24" s="181"/>
      <c r="M24" s="179" t="s">
        <v>48</v>
      </c>
      <c r="N24" s="169" t="s">
        <v>30</v>
      </c>
      <c r="O24" s="169" t="s">
        <v>11</v>
      </c>
    </row>
    <row r="25" spans="1:15" s="6" customFormat="1" ht="16.5" customHeight="1" x14ac:dyDescent="0.25">
      <c r="A25" s="154"/>
      <c r="B25" s="155"/>
      <c r="C25" s="155"/>
      <c r="D25" s="155"/>
      <c r="E25" s="155"/>
      <c r="F25" s="155"/>
      <c r="G25" s="155"/>
      <c r="H25" s="155"/>
      <c r="I25" s="179"/>
      <c r="J25" s="179"/>
      <c r="K25" s="42" t="s">
        <v>43</v>
      </c>
      <c r="L25" s="42" t="s">
        <v>44</v>
      </c>
      <c r="M25" s="179"/>
      <c r="N25" s="169"/>
      <c r="O25" s="169"/>
    </row>
    <row r="26" spans="1:15" ht="33" customHeight="1" x14ac:dyDescent="0.25">
      <c r="A26" s="43">
        <v>1</v>
      </c>
      <c r="B26" s="44"/>
      <c r="C26" s="45" t="s">
        <v>103</v>
      </c>
      <c r="D26" s="46" t="s">
        <v>100</v>
      </c>
      <c r="E26" s="47" t="s">
        <v>101</v>
      </c>
      <c r="F26" s="45" t="s">
        <v>17</v>
      </c>
      <c r="G26" s="48" t="s">
        <v>38</v>
      </c>
      <c r="H26" s="48" t="s">
        <v>99</v>
      </c>
      <c r="I26" s="49">
        <v>82.66</v>
      </c>
      <c r="J26" s="44">
        <v>2</v>
      </c>
      <c r="K26" s="119">
        <v>77.33</v>
      </c>
      <c r="L26" s="119">
        <v>92.5</v>
      </c>
      <c r="M26" s="49">
        <v>92.5</v>
      </c>
      <c r="N26" s="43"/>
      <c r="O26" s="50"/>
    </row>
    <row r="27" spans="1:15" ht="33" customHeight="1" x14ac:dyDescent="0.25">
      <c r="A27" s="43">
        <v>2</v>
      </c>
      <c r="B27" s="44"/>
      <c r="C27" s="45" t="s">
        <v>75</v>
      </c>
      <c r="D27" s="46" t="s">
        <v>76</v>
      </c>
      <c r="E27" s="47">
        <v>36281</v>
      </c>
      <c r="F27" s="45" t="s">
        <v>17</v>
      </c>
      <c r="G27" s="48" t="s">
        <v>35</v>
      </c>
      <c r="H27" s="48" t="s">
        <v>69</v>
      </c>
      <c r="I27" s="49">
        <v>89.16</v>
      </c>
      <c r="J27" s="44">
        <v>1</v>
      </c>
      <c r="K27" s="49">
        <v>87</v>
      </c>
      <c r="L27" s="49">
        <v>92.25</v>
      </c>
      <c r="M27" s="49">
        <v>92.25</v>
      </c>
      <c r="N27" s="43"/>
      <c r="O27" s="50"/>
    </row>
    <row r="28" spans="1:15" ht="33" customHeight="1" x14ac:dyDescent="0.25">
      <c r="A28" s="43">
        <v>3</v>
      </c>
      <c r="B28" s="44"/>
      <c r="C28" s="45" t="s">
        <v>105</v>
      </c>
      <c r="D28" s="46" t="s">
        <v>106</v>
      </c>
      <c r="E28" s="47" t="s">
        <v>107</v>
      </c>
      <c r="F28" s="45" t="s">
        <v>16</v>
      </c>
      <c r="G28" s="48" t="s">
        <v>39</v>
      </c>
      <c r="H28" s="48" t="s">
        <v>104</v>
      </c>
      <c r="I28" s="49">
        <v>73.17</v>
      </c>
      <c r="J28" s="44">
        <v>4</v>
      </c>
      <c r="K28" s="119">
        <v>90.5</v>
      </c>
      <c r="L28" s="119">
        <v>92</v>
      </c>
      <c r="M28" s="49">
        <v>92</v>
      </c>
      <c r="N28" s="43"/>
      <c r="O28" s="50"/>
    </row>
    <row r="29" spans="1:15" ht="33" customHeight="1" x14ac:dyDescent="0.25">
      <c r="A29" s="43">
        <v>4</v>
      </c>
      <c r="B29" s="44"/>
      <c r="C29" s="45" t="s">
        <v>62</v>
      </c>
      <c r="D29" s="46" t="s">
        <v>58</v>
      </c>
      <c r="E29" s="47" t="s">
        <v>59</v>
      </c>
      <c r="F29" s="45" t="s">
        <v>17</v>
      </c>
      <c r="G29" s="45" t="s">
        <v>116</v>
      </c>
      <c r="H29" s="48" t="s">
        <v>61</v>
      </c>
      <c r="I29" s="49">
        <v>77</v>
      </c>
      <c r="J29" s="44">
        <v>3</v>
      </c>
      <c r="K29" s="49">
        <v>90.5</v>
      </c>
      <c r="L29" s="49">
        <v>65.33</v>
      </c>
      <c r="M29" s="49">
        <v>90.5</v>
      </c>
      <c r="N29" s="43"/>
      <c r="O29" s="50"/>
    </row>
    <row r="30" spans="1:15" ht="33" customHeight="1" x14ac:dyDescent="0.25">
      <c r="A30" s="43">
        <v>5</v>
      </c>
      <c r="B30" s="44"/>
      <c r="C30" s="45" t="s">
        <v>102</v>
      </c>
      <c r="D30" s="46" t="s">
        <v>97</v>
      </c>
      <c r="E30" s="47" t="s">
        <v>98</v>
      </c>
      <c r="F30" s="45" t="s">
        <v>17</v>
      </c>
      <c r="G30" s="48" t="s">
        <v>38</v>
      </c>
      <c r="H30" s="48" t="s">
        <v>99</v>
      </c>
      <c r="I30" s="49">
        <v>69.66</v>
      </c>
      <c r="J30" s="44">
        <v>5</v>
      </c>
      <c r="K30" s="119">
        <v>10</v>
      </c>
      <c r="L30" s="119">
        <v>79.33</v>
      </c>
      <c r="M30" s="49">
        <v>79.33</v>
      </c>
      <c r="N30" s="43"/>
      <c r="O30" s="50"/>
    </row>
    <row r="31" spans="1:15" ht="50.4" customHeight="1" x14ac:dyDescent="0.25">
      <c r="A31" s="43">
        <v>6</v>
      </c>
      <c r="B31" s="44"/>
      <c r="C31" s="45" t="s">
        <v>56</v>
      </c>
      <c r="D31" s="46" t="s">
        <v>55</v>
      </c>
      <c r="E31" s="47" t="s">
        <v>57</v>
      </c>
      <c r="F31" s="45" t="s">
        <v>24</v>
      </c>
      <c r="G31" s="45" t="s">
        <v>53</v>
      </c>
      <c r="H31" s="48" t="s">
        <v>54</v>
      </c>
      <c r="I31" s="49">
        <v>63</v>
      </c>
      <c r="J31" s="44">
        <v>8</v>
      </c>
      <c r="K31" s="49">
        <v>68.33</v>
      </c>
      <c r="L31" s="49">
        <v>30</v>
      </c>
      <c r="M31" s="49">
        <v>68.33</v>
      </c>
      <c r="N31" s="43"/>
      <c r="O31" s="50"/>
    </row>
    <row r="32" spans="1:15" ht="33" customHeight="1" x14ac:dyDescent="0.25">
      <c r="A32" s="43">
        <v>7</v>
      </c>
      <c r="B32" s="44"/>
      <c r="C32" s="45" t="s">
        <v>135</v>
      </c>
      <c r="D32" s="46" t="s">
        <v>80</v>
      </c>
      <c r="E32" s="47" t="s">
        <v>81</v>
      </c>
      <c r="F32" s="45">
        <v>1</v>
      </c>
      <c r="G32" s="48" t="s">
        <v>40</v>
      </c>
      <c r="H32" s="48" t="s">
        <v>82</v>
      </c>
      <c r="I32" s="49">
        <v>65.5</v>
      </c>
      <c r="J32" s="44">
        <v>7</v>
      </c>
      <c r="K32" s="119">
        <v>56</v>
      </c>
      <c r="L32" s="119">
        <v>7.67</v>
      </c>
      <c r="M32" s="49">
        <v>56</v>
      </c>
      <c r="N32" s="43"/>
      <c r="O32" s="50"/>
    </row>
    <row r="33" spans="1:15" ht="33" customHeight="1" x14ac:dyDescent="0.25">
      <c r="A33" s="43">
        <v>8</v>
      </c>
      <c r="B33" s="44"/>
      <c r="C33" s="45" t="s">
        <v>66</v>
      </c>
      <c r="D33" s="46" t="s">
        <v>67</v>
      </c>
      <c r="E33" s="47" t="s">
        <v>68</v>
      </c>
      <c r="F33" s="45" t="s">
        <v>24</v>
      </c>
      <c r="G33" s="48" t="s">
        <v>35</v>
      </c>
      <c r="H33" s="48" t="s">
        <v>69</v>
      </c>
      <c r="I33" s="49">
        <v>68.42</v>
      </c>
      <c r="J33" s="44">
        <v>6</v>
      </c>
      <c r="K33" s="49" t="s">
        <v>110</v>
      </c>
      <c r="L33" s="49" t="s">
        <v>110</v>
      </c>
      <c r="M33" s="49"/>
      <c r="N33" s="43"/>
      <c r="O33" s="50"/>
    </row>
    <row r="34" spans="1:15" ht="33" customHeight="1" x14ac:dyDescent="0.25">
      <c r="A34" s="43">
        <v>9</v>
      </c>
      <c r="B34" s="44"/>
      <c r="C34" s="45" t="s">
        <v>129</v>
      </c>
      <c r="D34" s="46" t="s">
        <v>130</v>
      </c>
      <c r="E34" s="47">
        <v>38257</v>
      </c>
      <c r="F34" s="45" t="s">
        <v>17</v>
      </c>
      <c r="G34" s="45" t="s">
        <v>120</v>
      </c>
      <c r="H34" s="48" t="s">
        <v>121</v>
      </c>
      <c r="I34" s="49">
        <v>37.56</v>
      </c>
      <c r="J34" s="44">
        <v>9</v>
      </c>
      <c r="K34" s="119"/>
      <c r="L34" s="119"/>
      <c r="M34" s="49"/>
      <c r="N34" s="43"/>
      <c r="O34" s="50"/>
    </row>
    <row r="35" spans="1:15" ht="33" customHeight="1" x14ac:dyDescent="0.25">
      <c r="A35" s="43">
        <v>10</v>
      </c>
      <c r="B35" s="44"/>
      <c r="C35" s="90" t="s">
        <v>127</v>
      </c>
      <c r="D35" s="46" t="s">
        <v>128</v>
      </c>
      <c r="E35" s="47">
        <v>38593</v>
      </c>
      <c r="F35" s="45" t="s">
        <v>24</v>
      </c>
      <c r="G35" s="45" t="s">
        <v>120</v>
      </c>
      <c r="H35" s="48" t="s">
        <v>121</v>
      </c>
      <c r="I35" s="49">
        <v>37.17</v>
      </c>
      <c r="J35" s="44">
        <v>10</v>
      </c>
      <c r="K35" s="119"/>
      <c r="L35" s="119"/>
      <c r="M35" s="49"/>
      <c r="N35" s="43"/>
      <c r="O35" s="50"/>
    </row>
    <row r="36" spans="1:15" ht="33" customHeight="1" x14ac:dyDescent="0.25">
      <c r="A36" s="43">
        <v>11</v>
      </c>
      <c r="B36" s="44"/>
      <c r="C36" s="45" t="s">
        <v>77</v>
      </c>
      <c r="D36" s="46" t="s">
        <v>78</v>
      </c>
      <c r="E36" s="47" t="s">
        <v>79</v>
      </c>
      <c r="F36" s="45" t="s">
        <v>24</v>
      </c>
      <c r="G36" s="48" t="s">
        <v>35</v>
      </c>
      <c r="H36" s="48" t="s">
        <v>69</v>
      </c>
      <c r="I36" s="49">
        <v>22.5</v>
      </c>
      <c r="J36" s="44">
        <v>11</v>
      </c>
      <c r="K36" s="119"/>
      <c r="L36" s="119"/>
      <c r="M36" s="49"/>
      <c r="N36" s="43"/>
      <c r="O36" s="50"/>
    </row>
    <row r="37" spans="1:15" ht="33" customHeight="1" x14ac:dyDescent="0.25">
      <c r="A37" s="43">
        <v>12</v>
      </c>
      <c r="B37" s="44"/>
      <c r="C37" s="45" t="s">
        <v>63</v>
      </c>
      <c r="D37" s="46" t="s">
        <v>64</v>
      </c>
      <c r="E37" s="47" t="s">
        <v>65</v>
      </c>
      <c r="F37" s="45" t="s">
        <v>24</v>
      </c>
      <c r="G37" s="48" t="s">
        <v>35</v>
      </c>
      <c r="H37" s="48" t="s">
        <v>136</v>
      </c>
      <c r="I37" s="49">
        <v>5</v>
      </c>
      <c r="J37" s="44">
        <v>12</v>
      </c>
      <c r="K37" s="49"/>
      <c r="L37" s="49"/>
      <c r="M37" s="49"/>
      <c r="N37" s="43"/>
      <c r="O37" s="50"/>
    </row>
    <row r="38" spans="1:15" ht="10.199999999999999" customHeight="1" x14ac:dyDescent="0.25">
      <c r="A38" s="67"/>
      <c r="B38" s="68"/>
      <c r="C38" s="52"/>
      <c r="D38" s="54"/>
      <c r="E38" s="55"/>
      <c r="F38" s="52"/>
      <c r="G38" s="56"/>
      <c r="H38" s="56"/>
      <c r="I38" s="69"/>
      <c r="J38" s="68"/>
      <c r="K38" s="69"/>
      <c r="L38" s="69"/>
      <c r="M38" s="69"/>
      <c r="N38" s="67"/>
      <c r="O38" s="70"/>
    </row>
    <row r="39" spans="1:15" x14ac:dyDescent="0.25">
      <c r="A39" s="157" t="s">
        <v>3</v>
      </c>
      <c r="B39" s="158"/>
      <c r="C39" s="158"/>
      <c r="D39" s="158"/>
      <c r="E39" s="91"/>
      <c r="F39" s="91"/>
      <c r="G39" s="91"/>
      <c r="H39" s="158" t="s">
        <v>4</v>
      </c>
      <c r="I39" s="158"/>
      <c r="J39" s="158"/>
      <c r="K39" s="158"/>
      <c r="L39" s="158"/>
      <c r="M39" s="158"/>
      <c r="N39" s="158"/>
      <c r="O39" s="159"/>
    </row>
    <row r="40" spans="1:15" s="20" customFormat="1" ht="12" x14ac:dyDescent="0.25">
      <c r="A40" s="92" t="s">
        <v>112</v>
      </c>
      <c r="B40" s="93"/>
      <c r="C40" s="94"/>
      <c r="D40" s="81"/>
      <c r="E40" s="100"/>
      <c r="F40" s="107"/>
      <c r="G40" s="101"/>
      <c r="H40" s="73" t="s">
        <v>25</v>
      </c>
      <c r="I40" s="74">
        <v>7</v>
      </c>
      <c r="J40" s="100"/>
      <c r="K40" s="107"/>
      <c r="L40" s="107"/>
      <c r="M40" s="108"/>
      <c r="N40" s="73" t="s">
        <v>23</v>
      </c>
      <c r="O40" s="117">
        <f>COUNTIF(F$24:F147,"ЗМС")</f>
        <v>0</v>
      </c>
    </row>
    <row r="41" spans="1:15" s="20" customFormat="1" ht="12" x14ac:dyDescent="0.25">
      <c r="A41" s="92" t="s">
        <v>113</v>
      </c>
      <c r="B41" s="93"/>
      <c r="C41" s="95"/>
      <c r="D41" s="81"/>
      <c r="E41" s="102"/>
      <c r="F41" s="114"/>
      <c r="G41" s="103"/>
      <c r="H41" s="75" t="s">
        <v>18</v>
      </c>
      <c r="I41" s="76">
        <v>12</v>
      </c>
      <c r="J41" s="109"/>
      <c r="K41" s="110"/>
      <c r="L41" s="110"/>
      <c r="M41" s="77"/>
      <c r="N41" s="75" t="s">
        <v>16</v>
      </c>
      <c r="O41" s="118">
        <f>COUNTIF(F$24:F147,"МСМК")</f>
        <v>1</v>
      </c>
    </row>
    <row r="42" spans="1:15" s="20" customFormat="1" ht="12" x14ac:dyDescent="0.25">
      <c r="A42" s="92" t="s">
        <v>36</v>
      </c>
      <c r="B42" s="93"/>
      <c r="C42" s="93"/>
      <c r="D42" s="81"/>
      <c r="E42" s="102"/>
      <c r="F42" s="114"/>
      <c r="G42" s="103"/>
      <c r="H42" s="75" t="s">
        <v>19</v>
      </c>
      <c r="I42" s="77">
        <v>12</v>
      </c>
      <c r="J42" s="109"/>
      <c r="K42" s="110"/>
      <c r="L42" s="110"/>
      <c r="M42" s="77"/>
      <c r="N42" s="75" t="s">
        <v>17</v>
      </c>
      <c r="O42" s="118">
        <f>COUNTIF(F$24:F36,"МС")</f>
        <v>5</v>
      </c>
    </row>
    <row r="43" spans="1:15" s="20" customFormat="1" ht="12" x14ac:dyDescent="0.25">
      <c r="A43" s="92" t="s">
        <v>114</v>
      </c>
      <c r="B43" s="93"/>
      <c r="C43" s="93"/>
      <c r="D43" s="81"/>
      <c r="E43" s="102"/>
      <c r="F43" s="114"/>
      <c r="G43" s="103"/>
      <c r="H43" s="75" t="s">
        <v>20</v>
      </c>
      <c r="I43" s="77">
        <v>12</v>
      </c>
      <c r="J43" s="109"/>
      <c r="K43" s="110"/>
      <c r="L43" s="110"/>
      <c r="M43" s="77"/>
      <c r="N43" s="75" t="s">
        <v>24</v>
      </c>
      <c r="O43" s="118">
        <f>COUNTIF(F$23:F36,"КМС")</f>
        <v>4</v>
      </c>
    </row>
    <row r="44" spans="1:15" s="20" customFormat="1" ht="12" x14ac:dyDescent="0.25">
      <c r="A44" s="96"/>
      <c r="B44" s="93"/>
      <c r="C44" s="93"/>
      <c r="D44" s="81"/>
      <c r="E44" s="104"/>
      <c r="F44" s="115"/>
      <c r="G44" s="103"/>
      <c r="H44" s="75" t="s">
        <v>21</v>
      </c>
      <c r="I44" s="77">
        <f>COUNTIF(A10:A101,"НФ")</f>
        <v>0</v>
      </c>
      <c r="J44" s="109"/>
      <c r="K44" s="110"/>
      <c r="L44" s="110"/>
      <c r="M44" s="77"/>
      <c r="N44" s="75" t="s">
        <v>26</v>
      </c>
      <c r="O44" s="118">
        <v>1</v>
      </c>
    </row>
    <row r="45" spans="1:15" s="20" customFormat="1" ht="12" x14ac:dyDescent="0.25">
      <c r="A45" s="97"/>
      <c r="B45" s="98"/>
      <c r="C45" s="93"/>
      <c r="D45" s="81"/>
      <c r="E45" s="104"/>
      <c r="F45" s="115"/>
      <c r="G45" s="103"/>
      <c r="H45" s="75" t="s">
        <v>28</v>
      </c>
      <c r="I45" s="77">
        <f>COUNTIF(A10:A101,"ДСКВ")</f>
        <v>0</v>
      </c>
      <c r="J45" s="109"/>
      <c r="K45" s="110"/>
      <c r="L45" s="110"/>
      <c r="M45" s="77"/>
      <c r="N45" s="75" t="s">
        <v>33</v>
      </c>
      <c r="O45" s="118">
        <f>COUNTIF(F$27:F149,"2 СР")</f>
        <v>0</v>
      </c>
    </row>
    <row r="46" spans="1:15" s="20" customFormat="1" ht="12" x14ac:dyDescent="0.25">
      <c r="A46" s="99"/>
      <c r="B46" s="93"/>
      <c r="C46" s="93"/>
      <c r="D46" s="81"/>
      <c r="E46" s="105"/>
      <c r="F46" s="116"/>
      <c r="G46" s="106"/>
      <c r="H46" s="78" t="s">
        <v>22</v>
      </c>
      <c r="I46" s="79">
        <f>COUNTIF(A10:A101,"НС")</f>
        <v>0</v>
      </c>
      <c r="J46" s="111"/>
      <c r="K46" s="112"/>
      <c r="L46" s="112"/>
      <c r="M46" s="79"/>
      <c r="N46" s="78" t="s">
        <v>32</v>
      </c>
      <c r="O46" s="113">
        <f>COUNTIF(F$27:F150,"3 СР")</f>
        <v>0</v>
      </c>
    </row>
    <row r="47" spans="1:15" ht="5.25" customHeight="1" x14ac:dyDescent="0.25">
      <c r="A47" s="3"/>
      <c r="B47" s="3"/>
      <c r="C47" s="3"/>
      <c r="D47" s="3"/>
      <c r="E47" s="3"/>
      <c r="F47" s="3"/>
      <c r="I47" s="18"/>
      <c r="J47" s="18"/>
      <c r="K47" s="18"/>
      <c r="L47" s="18"/>
      <c r="M47" s="18"/>
      <c r="N47" s="17"/>
      <c r="O47" s="17"/>
    </row>
    <row r="48" spans="1:15" x14ac:dyDescent="0.25">
      <c r="A48" s="157" t="str">
        <f>A19</f>
        <v>ТЕХНИЧЕСКИЙ ДЕЛЕГАТ ФВСР:</v>
      </c>
      <c r="B48" s="158"/>
      <c r="C48" s="158"/>
      <c r="D48" s="158"/>
      <c r="E48" s="158" t="str">
        <f>A20</f>
        <v>ГЛАВНЫЙ СУДЬЯ:</v>
      </c>
      <c r="F48" s="158"/>
      <c r="G48" s="158"/>
      <c r="H48" s="158" t="str">
        <f>A21</f>
        <v>ГЛАВНЫЙ СЕКРЕТАРЬ:</v>
      </c>
      <c r="I48" s="158"/>
      <c r="J48" s="158"/>
      <c r="K48" s="158"/>
      <c r="L48" s="158"/>
      <c r="M48" s="158">
        <f>A22</f>
        <v>0</v>
      </c>
      <c r="N48" s="158"/>
      <c r="O48" s="159"/>
    </row>
    <row r="49" spans="1:15" x14ac:dyDescent="0.25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</row>
    <row r="50" spans="1:15" x14ac:dyDescent="0.25">
      <c r="A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15" x14ac:dyDescent="0.25">
      <c r="A51" s="66"/>
      <c r="D51" s="66"/>
      <c r="E51" s="66"/>
      <c r="F51" s="66"/>
      <c r="G51" s="66"/>
      <c r="H51" s="31"/>
      <c r="I51" s="66"/>
      <c r="J51" s="66"/>
      <c r="K51" s="66"/>
      <c r="L51" s="66"/>
      <c r="M51" s="66"/>
      <c r="N51" s="66"/>
      <c r="O51" s="66"/>
    </row>
    <row r="52" spans="1:15" x14ac:dyDescent="0.25">
      <c r="A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</row>
    <row r="53" spans="1:15" x14ac:dyDescent="0.25">
      <c r="A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4" spans="1:15" s="20" customFormat="1" ht="12" x14ac:dyDescent="0.25">
      <c r="A54" s="176">
        <f>H19</f>
        <v>0</v>
      </c>
      <c r="B54" s="177"/>
      <c r="C54" s="177"/>
      <c r="D54" s="177"/>
      <c r="E54" s="177" t="str">
        <f>H20</f>
        <v>ВЫСОЦКИЙ С.М. (1К, г. МОСКВА)</v>
      </c>
      <c r="F54" s="177"/>
      <c r="G54" s="177"/>
      <c r="H54" s="177" t="str">
        <f>H21</f>
        <v>МАЛАХОВ Р.А. (1К, г. ИЖЕВСК)</v>
      </c>
      <c r="I54" s="177"/>
      <c r="J54" s="177"/>
      <c r="K54" s="177"/>
      <c r="L54" s="177"/>
      <c r="M54" s="177">
        <f>H22</f>
        <v>0</v>
      </c>
      <c r="N54" s="177"/>
      <c r="O54" s="178"/>
    </row>
  </sheetData>
  <mergeCells count="42">
    <mergeCell ref="A12:O12"/>
    <mergeCell ref="A8:O8"/>
    <mergeCell ref="A9:O9"/>
    <mergeCell ref="A7:O7"/>
    <mergeCell ref="A10:O10"/>
    <mergeCell ref="A11:O11"/>
    <mergeCell ref="A1:O1"/>
    <mergeCell ref="A2:O2"/>
    <mergeCell ref="A3:O3"/>
    <mergeCell ref="A5:O5"/>
    <mergeCell ref="A4:H4"/>
    <mergeCell ref="A48:D48"/>
    <mergeCell ref="E48:G48"/>
    <mergeCell ref="H48:L48"/>
    <mergeCell ref="M48:O48"/>
    <mergeCell ref="C24:C25"/>
    <mergeCell ref="D24:D25"/>
    <mergeCell ref="E24:E25"/>
    <mergeCell ref="I19:O19"/>
    <mergeCell ref="N24:N25"/>
    <mergeCell ref="O24:O25"/>
    <mergeCell ref="A15:O15"/>
    <mergeCell ref="A16:D16"/>
    <mergeCell ref="A17:D17"/>
    <mergeCell ref="A18:H18"/>
    <mergeCell ref="I18:O18"/>
    <mergeCell ref="A54:D54"/>
    <mergeCell ref="E54:G54"/>
    <mergeCell ref="H54:L54"/>
    <mergeCell ref="M54:O54"/>
    <mergeCell ref="M24:M25"/>
    <mergeCell ref="A24:A25"/>
    <mergeCell ref="B24:B25"/>
    <mergeCell ref="A49:E49"/>
    <mergeCell ref="F49:O49"/>
    <mergeCell ref="F24:F25"/>
    <mergeCell ref="G24:G25"/>
    <mergeCell ref="H24:H25"/>
    <mergeCell ref="I24:J25"/>
    <mergeCell ref="K24:L24"/>
    <mergeCell ref="A39:D39"/>
    <mergeCell ref="H39:O39"/>
  </mergeCells>
  <conditionalFormatting sqref="A48:XFD48">
    <cfRule type="cellIs" dxfId="2" priority="1" operator="equal">
      <formula>0</formula>
    </cfRule>
    <cfRule type="cellIs" dxfId="1" priority="2" operator="equal">
      <formula>0</formula>
    </cfRule>
  </conditionalFormatting>
  <conditionalFormatting sqref="A48:XFD54">
    <cfRule type="cellIs" dxfId="0" priority="3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1" orientation="portrait" copies="3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СПИСОК уч.</vt:lpstr>
      <vt:lpstr>Итог прот жен</vt:lpstr>
      <vt:lpstr>Итог прот муж</vt:lpstr>
      <vt:lpstr>'Итог прот жен'!Заголовки_для_печати</vt:lpstr>
      <vt:lpstr>'Итог прот муж'!Заголовки_для_печати</vt:lpstr>
      <vt:lpstr>'СПИСОК уч.'!Заголовки_для_печати</vt:lpstr>
      <vt:lpstr>'Итог прот жен'!Область_печати</vt:lpstr>
      <vt:lpstr>'Итог прот муж'!Область_печати</vt:lpstr>
      <vt:lpstr>'СПИСОК уч.'!Область_печати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Андрей Андриянов</cp:lastModifiedBy>
  <cp:lastPrinted>2024-07-22T14:02:38Z</cp:lastPrinted>
  <dcterms:created xsi:type="dcterms:W3CDTF">1996-10-08T23:32:33Z</dcterms:created>
  <dcterms:modified xsi:type="dcterms:W3CDTF">2024-08-06T10:44:56Z</dcterms:modified>
</cp:coreProperties>
</file>