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TANYA\Desktop\рус байк ВС\"/>
    </mc:Choice>
  </mc:AlternateContent>
  <xr:revisionPtr revIDLastSave="0" documentId="13_ncr:1_{8A9C2F0E-199B-4F94-AB7B-71A474381ACC}" xr6:coauthVersionLast="47" xr6:coauthVersionMax="47" xr10:uidLastSave="{00000000-0000-0000-0000-000000000000}"/>
  <bookViews>
    <workbookView xWindow="-120" yWindow="-120" windowWidth="29040" windowHeight="15840" tabRatio="789" firstSheet="2" activeTab="2" xr2:uid="{00000000-000D-0000-FFFF-FFFF00000000}"/>
  </bookViews>
  <sheets>
    <sheet name="База спортсменов" sheetId="95" state="hidden" r:id="rId1"/>
    <sheet name="Список участников" sheetId="97" state="hidden" r:id="rId2"/>
    <sheet name="групповая гонка" sheetId="94" r:id="rId3"/>
  </sheets>
  <definedNames>
    <definedName name="_xlnm.Print_Titles" localSheetId="2">'групповая гонка'!$21:$22</definedName>
    <definedName name="_xlnm.Print_Titles" localSheetId="1">'Список участников'!$21:$21</definedName>
    <definedName name="_xlnm.Print_Area" localSheetId="2">'групповая гонка'!$A$1:$M$62</definedName>
    <definedName name="_xlnm.Print_Area" localSheetId="1">'Список участников'!$A$1:$G$63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97" l="1"/>
  <c r="H40" i="97"/>
  <c r="H49" i="97"/>
  <c r="H23" i="97"/>
  <c r="H24" i="97"/>
  <c r="H25" i="97"/>
  <c r="H26" i="97"/>
  <c r="H27" i="97"/>
  <c r="H53" i="97"/>
  <c r="H28" i="97"/>
  <c r="H29" i="97"/>
  <c r="H30" i="97"/>
  <c r="H31" i="97"/>
  <c r="H32" i="97"/>
  <c r="H45" i="97"/>
  <c r="H33" i="97"/>
  <c r="H34" i="97"/>
  <c r="H35" i="97"/>
  <c r="H44" i="97"/>
  <c r="B31" i="97" l="1"/>
  <c r="C31" i="97"/>
  <c r="D31" i="97"/>
  <c r="E31" i="97"/>
  <c r="F31" i="97"/>
  <c r="B32" i="97"/>
  <c r="C32" i="97"/>
  <c r="D32" i="97"/>
  <c r="E32" i="97"/>
  <c r="F32" i="97"/>
  <c r="B45" i="97"/>
  <c r="C45" i="97"/>
  <c r="D45" i="97"/>
  <c r="E45" i="97"/>
  <c r="F45" i="97"/>
  <c r="B33" i="97"/>
  <c r="C33" i="97"/>
  <c r="D33" i="97"/>
  <c r="E33" i="97"/>
  <c r="F33" i="97"/>
  <c r="B34" i="97"/>
  <c r="C34" i="97"/>
  <c r="D34" i="97"/>
  <c r="E34" i="97"/>
  <c r="F34" i="97"/>
  <c r="B35" i="97"/>
  <c r="C35" i="97"/>
  <c r="D35" i="97"/>
  <c r="E35" i="97"/>
  <c r="F35" i="97"/>
  <c r="B30" i="97" l="1"/>
  <c r="C30" i="97"/>
  <c r="D30" i="97"/>
  <c r="E30" i="97"/>
  <c r="F30" i="97"/>
  <c r="F39" i="97"/>
  <c r="E39" i="97"/>
  <c r="D39" i="97"/>
  <c r="C39" i="97"/>
  <c r="B39" i="97"/>
  <c r="F44" i="97"/>
  <c r="E44" i="97"/>
  <c r="D44" i="97"/>
  <c r="C44" i="97"/>
  <c r="B44" i="97"/>
  <c r="B27" i="97" l="1"/>
  <c r="C27" i="97"/>
  <c r="D27" i="97"/>
  <c r="E27" i="97"/>
  <c r="F27" i="97"/>
  <c r="B53" i="97"/>
  <c r="C53" i="97"/>
  <c r="D53" i="97"/>
  <c r="E53" i="97"/>
  <c r="F53" i="97"/>
  <c r="B28" i="97"/>
  <c r="C28" i="97"/>
  <c r="D28" i="97"/>
  <c r="E28" i="97"/>
  <c r="F28" i="97"/>
  <c r="B29" i="97"/>
  <c r="C29" i="97"/>
  <c r="D29" i="97"/>
  <c r="E29" i="97"/>
  <c r="F29" i="97"/>
  <c r="B25" i="97" l="1"/>
  <c r="C25" i="97"/>
  <c r="D25" i="97"/>
  <c r="E25" i="97"/>
  <c r="F25" i="97"/>
  <c r="B26" i="97"/>
  <c r="C26" i="97"/>
  <c r="D26" i="97"/>
  <c r="E26" i="97"/>
  <c r="F26" i="97"/>
  <c r="B49" i="97" l="1"/>
  <c r="C49" i="97"/>
  <c r="D49" i="97"/>
  <c r="E49" i="97"/>
  <c r="F49" i="97"/>
  <c r="B23" i="97"/>
  <c r="C23" i="97"/>
  <c r="D23" i="97"/>
  <c r="E23" i="97"/>
  <c r="F23" i="97"/>
  <c r="B24" i="97"/>
  <c r="C24" i="97"/>
  <c r="D24" i="97"/>
  <c r="E24" i="97"/>
  <c r="F24" i="97"/>
  <c r="F40" i="97"/>
  <c r="E40" i="97"/>
  <c r="D40" i="97"/>
  <c r="C40" i="97"/>
  <c r="B40" i="97"/>
  <c r="C63" i="97" l="1"/>
  <c r="A63" i="97"/>
</calcChain>
</file>

<file path=xl/sharedStrings.xml><?xml version="1.0" encoding="utf-8"?>
<sst xmlns="http://schemas.openxmlformats.org/spreadsheetml/2006/main" count="342" uniqueCount="169">
  <si>
    <t>Министерство спорта Российской Федерации</t>
  </si>
  <si>
    <t>ТЕХНИЧЕСКИЕ ДАННЫЕ ТРАССЫ:</t>
  </si>
  <si>
    <t>ФАМИЛИЯ ИМЯ</t>
  </si>
  <si>
    <t>ТЕХНИЧЕСКИЙ ДЕЛЕГАТ</t>
  </si>
  <si>
    <t>ГЛАВНЫЙ СЕКРЕТАРЬ</t>
  </si>
  <si>
    <t>ПОГОДНЫЕ УСЛОВИЯ</t>
  </si>
  <si>
    <t>СТАТИСТИКА ГОНКИ</t>
  </si>
  <si>
    <t>МЕСТО</t>
  </si>
  <si>
    <t>РЕЗУЛЬТАТ</t>
  </si>
  <si>
    <t>РАЗРЯД,
ЗВАНИЕ</t>
  </si>
  <si>
    <t>ИНФОРМАЦИЯ О ЖЮРИ И ГСК СОРЕВНОВАНИЙ:</t>
  </si>
  <si>
    <t>Федерация велосипедного спорта России</t>
  </si>
  <si>
    <t>КОД ФВСР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</si>
  <si>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</si>
  <si>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</si>
  <si>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</si>
  <si>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</si>
  <si>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</si>
  <si>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</si>
  <si>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</si>
  <si>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</si>
  <si>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</si>
  <si>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</si>
  <si>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</si>
  <si>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НАЧАЛО ГОНКИ:</t>
  </si>
  <si>
    <t>СКОРОСТЬ км/ч</t>
  </si>
  <si>
    <t>МС</t>
  </si>
  <si>
    <t>ВЫПОЛНЕНИЕ НТУ ЕВСК</t>
  </si>
  <si>
    <t>ОТСТАВАНИЕ</t>
  </si>
  <si>
    <t>№ ВРВС</t>
  </si>
  <si>
    <t>Температура</t>
  </si>
  <si>
    <t>Влажность</t>
  </si>
  <si>
    <t>Осадки</t>
  </si>
  <si>
    <t>Ветер</t>
  </si>
  <si>
    <t>Заявлено</t>
  </si>
  <si>
    <t>Стартовало</t>
  </si>
  <si>
    <t>Финишировало</t>
  </si>
  <si>
    <t>Н. финишировало</t>
  </si>
  <si>
    <t>Н. стартовало</t>
  </si>
  <si>
    <t>ЗМС</t>
  </si>
  <si>
    <t>КМС</t>
  </si>
  <si>
    <t>Субъектов РФ</t>
  </si>
  <si>
    <t>Дисквалифицировано</t>
  </si>
  <si>
    <t>шоссе - групповая гонка</t>
  </si>
  <si>
    <t>ДАТА РОЖД.</t>
  </si>
  <si>
    <t>UCI ID</t>
  </si>
  <si>
    <t>ДИСТАНЦИЯ: ДЛИНА КРУГА/КРУГОВ</t>
  </si>
  <si>
    <t>НАЗВАНИЕ ТРАССЫ / РЕГ. НОМЕР:</t>
  </si>
  <si>
    <t>МАКСИМАЛЬНЫЙ ПЕРЕПАД (HD):</t>
  </si>
  <si>
    <t>СУММА ПОЛОЖИТЕЛЬНЫХ ПЕРЕПАДОВ ВЫСОТЫ НА ДИСТАНЦИИ (ТС):</t>
  </si>
  <si>
    <t>ДАТА ПРОВЕДЕНИЯ:</t>
  </si>
  <si>
    <t>МЕСТО ПРОВЕДЕНИЯ:</t>
  </si>
  <si>
    <t>1-5 строки - организаторы соревнования</t>
  </si>
  <si>
    <t>Гербы организаторов соревнований</t>
  </si>
  <si>
    <t>строка 10 - название дисципоины в соответствии с реестром видов спорта</t>
  </si>
  <si>
    <t>строка 6 - статус соревнования в соответствии с Положением о соревнованиях</t>
  </si>
  <si>
    <t>№ ВРВС - номер дисциплины в соответствии с реестром видов спорта</t>
  </si>
  <si>
    <t>№ ЕПК 0000 - номер спортмероприятия в ЕКП 0000</t>
  </si>
  <si>
    <t>Технический делегат ФВСР - ответственное лицо, назначаемое ФВСР. Если не назначен - пропуск</t>
  </si>
  <si>
    <t>Разница высоты между нижней и верхней точкой на трассе</t>
  </si>
  <si>
    <t>В связи с отсутствием нормативного акта, количество субъектов считаем с учетом параллельного зачета (в дальнейшем будем уточнять)</t>
  </si>
  <si>
    <t>Пояснения</t>
  </si>
  <si>
    <t xml:space="preserve">Длина дистанции должна быть измерена и указана как можно точнее </t>
  </si>
  <si>
    <t>В примечании указывается дополнительная информация по участию спортсмена в гонке (нарушения, причина не участия, может еще что-нибудь)</t>
  </si>
  <si>
    <t>1 СР</t>
  </si>
  <si>
    <t>Лимит времени</t>
  </si>
  <si>
    <t>Кроме Субъектов РФ статистика считается автоматически. Проверить диапазон формул, в зависимости от количества участников и соответствие аббревиатур: ЛИМ, НФ, ДСКВ, НС, ЗМС, МСМК, МС, КМС, 1 СР</t>
  </si>
  <si>
    <t>СПИСОК УЧАСТНИКОВ</t>
  </si>
  <si>
    <t>Отставание и скорость считаются автоматически</t>
  </si>
  <si>
    <t>Принадлежность к организации</t>
  </si>
  <si>
    <t>№</t>
  </si>
  <si>
    <t>Фамилия Имя</t>
  </si>
  <si>
    <t>Дата рожд.</t>
  </si>
  <si>
    <t>Разряд</t>
  </si>
  <si>
    <t>Субъект РФ</t>
  </si>
  <si>
    <t>UCI Team</t>
  </si>
  <si>
    <t>UCI TEAM</t>
  </si>
  <si>
    <t>Значения столбцов C:H вставляются из базы спортсменов по номеру спортсмена из столбца B</t>
  </si>
  <si>
    <t>Значения столбцов B:H вставляются из "базы спортсменов" по номеру спортсмена из столбца А (скопировать формулы)</t>
  </si>
  <si>
    <t>Федерация велосипедного спорта Воронежской области</t>
  </si>
  <si>
    <t>Воронежская обл.</t>
  </si>
  <si>
    <t>0080601611Я</t>
  </si>
  <si>
    <t>Лыжный СК с освещенной лыжероллерной трассой/ 0065515</t>
  </si>
  <si>
    <t>ДЕВУШКИ 15-16 ЛЕТ</t>
  </si>
  <si>
    <t>3,5 км /10</t>
  </si>
  <si>
    <t>г. Воронеж - СК "Олимпик"</t>
  </si>
  <si>
    <t>2СР</t>
  </si>
  <si>
    <t>3СР</t>
  </si>
  <si>
    <t>Министерство физической культуры и спорта Воронежской области</t>
  </si>
  <si>
    <t>№ ЕКП 2025</t>
  </si>
  <si>
    <t xml:space="preserve">ЕЛИФЕРОВ А. В.  (ВК, г. Воронежская область) </t>
  </si>
  <si>
    <t xml:space="preserve">СИНЕЛЬНИКОВА Т.С. (ВК, г. Воронежская область) </t>
  </si>
  <si>
    <t>ВСЕРОССИЙСКИЕ СОРЕВНОВАНИЯ</t>
  </si>
  <si>
    <t>2008360021030082</t>
  </si>
  <si>
    <t>4 ИЮНЯ 2025 ГОДА</t>
  </si>
  <si>
    <t>101 369 094 20</t>
  </si>
  <si>
    <t>АДЦЕЕВА Софья Юрьевна</t>
  </si>
  <si>
    <t>г. Санкт-Петербург</t>
  </si>
  <si>
    <t>ГБУ ДО СШОР Петродворцового района</t>
  </si>
  <si>
    <t>101 367 408 80</t>
  </si>
  <si>
    <t>МЕРШИНА Валерия Максимовна</t>
  </si>
  <si>
    <t>101 374 566 60</t>
  </si>
  <si>
    <t>АСТАФУРОВА Полина Дмитриевна</t>
  </si>
  <si>
    <t>Воронежская область</t>
  </si>
  <si>
    <t>МБУДО СШОР № 8</t>
  </si>
  <si>
    <t>101 637 068 80</t>
  </si>
  <si>
    <t>ДВОЙНЕНКО Кира Борисовна</t>
  </si>
  <si>
    <t>2 СР</t>
  </si>
  <si>
    <t>101 614 709 31</t>
  </si>
  <si>
    <t>СЕНИК Александра Сергеевна</t>
  </si>
  <si>
    <t>3 СР</t>
  </si>
  <si>
    <t>ГБУ ДО ВО "СШОР № 1"</t>
  </si>
  <si>
    <t>101 548 793 75</t>
  </si>
  <si>
    <t>ХИЖКИНА Мария Владимировна</t>
  </si>
  <si>
    <t>101 634 191 16</t>
  </si>
  <si>
    <r>
      <t>МЕРЕНКОВА Ели</t>
    </r>
    <r>
      <rPr>
        <sz val="12"/>
        <color rgb="FFFF0000"/>
        <rFont val="Calibri"/>
        <family val="2"/>
        <charset val="204"/>
        <scheme val="minor"/>
      </rPr>
      <t>с</t>
    </r>
    <r>
      <rPr>
        <sz val="12"/>
        <rFont val="Calibri"/>
        <family val="2"/>
        <charset val="204"/>
        <scheme val="minor"/>
      </rPr>
      <t>авета Алексеевна</t>
    </r>
  </si>
  <si>
    <t>101 403 161 40</t>
  </si>
  <si>
    <t>КУТЮРИНА Виктория Владимировна</t>
  </si>
  <si>
    <t>101 613 126 00</t>
  </si>
  <si>
    <t>ЛИТВИНОВА Нелли Дмитриевна</t>
  </si>
  <si>
    <t>101 425 072 29</t>
  </si>
  <si>
    <t>СУХАРЕВА Александра Александровна</t>
  </si>
  <si>
    <t>101 419 647 36</t>
  </si>
  <si>
    <t>ИГНАТЕНКО Ангелина Денисовна</t>
  </si>
  <si>
    <t>101 642 660 46</t>
  </si>
  <si>
    <t>ЮРЧЕНКО Анастасия Александровна</t>
  </si>
  <si>
    <t>101 634 724 64</t>
  </si>
  <si>
    <t>ЧИСТЮНИНА Анастасия Константиновна</t>
  </si>
  <si>
    <t>101 527 942 79</t>
  </si>
  <si>
    <t>ДАНИЛЕНКО Мария Ильинична</t>
  </si>
  <si>
    <t>101 309 962 58</t>
  </si>
  <si>
    <t>ЗАКАЗОВА Анастасия Александровна</t>
  </si>
  <si>
    <t>101 446 177 85</t>
  </si>
  <si>
    <t>КОЗЛОВА Юлия Николаевна</t>
  </si>
  <si>
    <t>101 422 180 47</t>
  </si>
  <si>
    <t>КУЗНЕЦОВА Виктория Сергеевна</t>
  </si>
  <si>
    <t>101 391 187 94</t>
  </si>
  <si>
    <t>БЕДНАЯ Диана Денисовна</t>
  </si>
  <si>
    <t>ДНР</t>
  </si>
  <si>
    <t>ГБУ ДО ДНР СШОР по велосипедному спорту</t>
  </si>
  <si>
    <t>101 562 759 73</t>
  </si>
  <si>
    <t>ДУДЧЕНКО София Евгеньевна</t>
  </si>
  <si>
    <t>101 372 525 56</t>
  </si>
  <si>
    <t>ФЕОФАНОВА Мария Вячеславовна</t>
  </si>
  <si>
    <t>Свердловская область</t>
  </si>
  <si>
    <t>ГАУ ДО СО СШОР "Уктусские горы"</t>
  </si>
  <si>
    <t>101 363 014 51</t>
  </si>
  <si>
    <t>БЕЛОВА Александра Александровна</t>
  </si>
  <si>
    <t>Московская область</t>
  </si>
  <si>
    <t>ГБУ ДО МО "СШОР ПО ВЕЛОСПОРТУ"</t>
  </si>
  <si>
    <t>+17+21</t>
  </si>
  <si>
    <t>дожь</t>
  </si>
  <si>
    <t>8,0 км/ч (ю/з)</t>
  </si>
  <si>
    <t>12ч 20м</t>
  </si>
  <si>
    <t>14ч 00м</t>
  </si>
  <si>
    <t>Санкт-Петербург</t>
  </si>
  <si>
    <t>Донецкая Народная Республика</t>
  </si>
  <si>
    <t>Тренер‐представитель: Агапов О.И. (100 349 871 73)</t>
  </si>
  <si>
    <t xml:space="preserve"> </t>
  </si>
  <si>
    <t>Тренер‐представитель:  Самусенко К.В. (100 072 711 42)</t>
  </si>
  <si>
    <t>Тренер‐представитель: Свирщук А.В. (101 187 228 29)</t>
  </si>
  <si>
    <t>Тренер‐представитель: Мартынов А.А. (101 289 225 79)</t>
  </si>
  <si>
    <t xml:space="preserve">ЧУРИКОВА И.В. (2 кат., г. Воронежская область) </t>
  </si>
  <si>
    <t>Тренер‐представитель:  Перминов Е.Ю. (100 054 816 92)</t>
  </si>
  <si>
    <t/>
  </si>
  <si>
    <t xml:space="preserve">ОКОНЧАНИЕ ГОНКИ:  </t>
  </si>
  <si>
    <t>МЕРЕНКОВА Елисавета Алексеевна</t>
  </si>
  <si>
    <t>МЕСТО ПРОВЕДЕНИЯ: г. Воронеж - СК "Олимпик"</t>
  </si>
  <si>
    <t>ДАТА ПРОВЕДЕНИЯ: 4 ИЮНЯ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</si>
</sst>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h:mm:ss"/>
  </numFmts>
  <fonts count="32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color indexed="8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2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7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2"/>
      <color indexed="63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rgb="FF44444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33333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</borders>
  <cellStyleXfs count="10">
    <xf numFmtId="0" fontId="0" fillId="0" borderId="0"/>
    <xf numFmtId="0" fontId="4" fillId="0" borderId="0"/>
    <xf numFmtId="0" fontId="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" fillId="0" borderId="0"/>
    <xf numFmtId="0" fontId="18" fillId="0" borderId="0"/>
    <xf numFmtId="0" fontId="2" fillId="0" borderId="0"/>
  </cellStyleXfs>
  <cellXfs count="292">
    <xf numFmtId="0" fontId="0" fillId="0" borderId="0" xfId="0"/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3" xfId="0" applyFont="1" applyBorder="1" applyAlignment="1">
      <alignment horizontal="right" vertical="center"/>
    </xf>
    <xf numFmtId="0" fontId="13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3" fillId="0" borderId="5" xfId="0" applyFont="1" applyBorder="1" applyAlignment="1">
      <alignment horizontal="right" vertical="center"/>
    </xf>
    <xf numFmtId="0" fontId="12" fillId="0" borderId="5" xfId="0" applyFont="1" applyFill="1" applyBorder="1" applyAlignment="1">
      <alignment vertical="center"/>
    </xf>
    <xf numFmtId="0" fontId="13" fillId="0" borderId="5" xfId="0" applyFont="1" applyFill="1" applyBorder="1" applyAlignment="1">
      <alignment vertical="center"/>
    </xf>
    <xf numFmtId="0" fontId="13" fillId="0" borderId="5" xfId="0" applyFont="1" applyFill="1" applyBorder="1" applyAlignment="1">
      <alignment horizontal="right" vertical="center"/>
    </xf>
    <xf numFmtId="1" fontId="13" fillId="0" borderId="2" xfId="0" applyNumberFormat="1" applyFont="1" applyBorder="1" applyAlignment="1">
      <alignment horizontal="center" vertical="center"/>
    </xf>
    <xf numFmtId="1" fontId="13" fillId="0" borderId="3" xfId="0" applyNumberFormat="1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  <xf numFmtId="1" fontId="12" fillId="0" borderId="5" xfId="0" applyNumberFormat="1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12" fillId="2" borderId="5" xfId="0" applyFont="1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1" fontId="5" fillId="0" borderId="5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5" fillId="0" borderId="28" xfId="0" applyFont="1" applyBorder="1" applyAlignment="1">
      <alignment vertical="center"/>
    </xf>
    <xf numFmtId="0" fontId="5" fillId="0" borderId="28" xfId="0" applyFont="1" applyBorder="1" applyAlignment="1">
      <alignment horizontal="center" vertical="center"/>
    </xf>
    <xf numFmtId="1" fontId="5" fillId="0" borderId="28" xfId="0" applyNumberFormat="1" applyFont="1" applyBorder="1" applyAlignment="1">
      <alignment horizontal="center" vertical="center"/>
    </xf>
    <xf numFmtId="0" fontId="5" fillId="0" borderId="0" xfId="0" applyFont="1"/>
    <xf numFmtId="0" fontId="5" fillId="0" borderId="2" xfId="0" applyFont="1" applyBorder="1"/>
    <xf numFmtId="0" fontId="5" fillId="0" borderId="6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16" fillId="0" borderId="1" xfId="0" applyNumberFormat="1" applyFont="1" applyFill="1" applyBorder="1" applyAlignment="1" applyProtection="1">
      <alignment horizontal="center" vertical="center"/>
    </xf>
    <xf numFmtId="1" fontId="19" fillId="0" borderId="1" xfId="8" applyNumberFormat="1" applyFont="1" applyFill="1" applyBorder="1" applyAlignment="1">
      <alignment horizontal="center" vertical="center" wrapText="1"/>
    </xf>
    <xf numFmtId="164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0" fontId="12" fillId="0" borderId="2" xfId="0" applyFont="1" applyBorder="1" applyAlignment="1">
      <alignment horizontal="right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5" fillId="0" borderId="15" xfId="0" applyFont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16" fillId="0" borderId="22" xfId="0" applyFont="1" applyBorder="1" applyAlignment="1">
      <alignment horizontal="center" vertical="center" wrapText="1"/>
    </xf>
    <xf numFmtId="1" fontId="19" fillId="0" borderId="22" xfId="8" applyNumberFormat="1" applyFont="1" applyFill="1" applyBorder="1" applyAlignment="1">
      <alignment horizontal="center" vertical="center" wrapText="1"/>
    </xf>
    <xf numFmtId="0" fontId="16" fillId="0" borderId="22" xfId="0" applyFont="1" applyBorder="1" applyAlignment="1">
      <alignment horizontal="left" vertical="center" wrapText="1"/>
    </xf>
    <xf numFmtId="164" fontId="16" fillId="0" borderId="22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/>
    </xf>
    <xf numFmtId="0" fontId="9" fillId="0" borderId="4" xfId="0" applyFont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/>
    </xf>
    <xf numFmtId="49" fontId="5" fillId="0" borderId="16" xfId="0" applyNumberFormat="1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2" fontId="13" fillId="0" borderId="2" xfId="0" applyNumberFormat="1" applyFont="1" applyBorder="1" applyAlignment="1">
      <alignment vertical="center"/>
    </xf>
    <xf numFmtId="2" fontId="13" fillId="0" borderId="3" xfId="0" applyNumberFormat="1" applyFont="1" applyBorder="1" applyAlignment="1">
      <alignment vertical="center"/>
    </xf>
    <xf numFmtId="2" fontId="12" fillId="2" borderId="5" xfId="0" applyNumberFormat="1" applyFont="1" applyFill="1" applyBorder="1" applyAlignment="1">
      <alignment vertical="center"/>
    </xf>
    <xf numFmtId="2" fontId="13" fillId="0" borderId="5" xfId="0" applyNumberFormat="1" applyFont="1" applyBorder="1" applyAlignment="1">
      <alignment vertical="center"/>
    </xf>
    <xf numFmtId="2" fontId="5" fillId="0" borderId="28" xfId="0" applyNumberFormat="1" applyFont="1" applyBorder="1" applyAlignment="1">
      <alignment vertical="center"/>
    </xf>
    <xf numFmtId="2" fontId="16" fillId="0" borderId="22" xfId="0" applyNumberFormat="1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/>
    </xf>
    <xf numFmtId="2" fontId="16" fillId="0" borderId="0" xfId="0" applyNumberFormat="1" applyFont="1" applyFill="1" applyBorder="1" applyAlignment="1">
      <alignment vertical="center" wrapText="1"/>
    </xf>
    <xf numFmtId="2" fontId="5" fillId="0" borderId="4" xfId="0" applyNumberFormat="1" applyFont="1" applyFill="1" applyBorder="1" applyAlignment="1">
      <alignment vertical="center"/>
    </xf>
    <xf numFmtId="2" fontId="5" fillId="0" borderId="4" xfId="0" applyNumberFormat="1" applyFont="1" applyBorder="1" applyAlignment="1">
      <alignment vertical="center"/>
    </xf>
    <xf numFmtId="2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31" xfId="0" applyFont="1" applyFill="1" applyBorder="1" applyAlignment="1">
      <alignment vertical="center"/>
    </xf>
    <xf numFmtId="2" fontId="5" fillId="0" borderId="32" xfId="0" applyNumberFormat="1" applyFont="1" applyBorder="1" applyAlignment="1">
      <alignment vertical="center"/>
    </xf>
    <xf numFmtId="49" fontId="5" fillId="0" borderId="33" xfId="0" applyNumberFormat="1" applyFont="1" applyBorder="1" applyAlignment="1">
      <alignment vertical="center"/>
    </xf>
    <xf numFmtId="2" fontId="5" fillId="0" borderId="34" xfId="0" applyNumberFormat="1" applyFont="1" applyBorder="1" applyAlignment="1">
      <alignment vertical="center"/>
    </xf>
    <xf numFmtId="49" fontId="5" fillId="0" borderId="35" xfId="0" applyNumberFormat="1" applyFont="1" applyBorder="1" applyAlignment="1">
      <alignment vertical="center"/>
    </xf>
    <xf numFmtId="2" fontId="5" fillId="0" borderId="36" xfId="0" applyNumberFormat="1" applyFont="1" applyBorder="1" applyAlignment="1">
      <alignment vertical="center"/>
    </xf>
    <xf numFmtId="0" fontId="5" fillId="0" borderId="16" xfId="0" applyFont="1" applyFill="1" applyBorder="1" applyAlignment="1">
      <alignment horizontal="left" vertical="center"/>
    </xf>
    <xf numFmtId="0" fontId="5" fillId="0" borderId="32" xfId="0" applyFont="1" applyFill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165" fontId="16" fillId="0" borderId="22" xfId="0" applyNumberFormat="1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center" vertical="center"/>
    </xf>
    <xf numFmtId="0" fontId="5" fillId="0" borderId="31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164" fontId="16" fillId="0" borderId="0" xfId="0" applyNumberFormat="1" applyFont="1" applyFill="1" applyBorder="1" applyAlignment="1">
      <alignment horizontal="center" vertical="center" wrapText="1"/>
    </xf>
    <xf numFmtId="0" fontId="19" fillId="0" borderId="0" xfId="9" applyFont="1" applyFill="1" applyBorder="1" applyAlignment="1">
      <alignment vertical="center" wrapText="1"/>
    </xf>
    <xf numFmtId="0" fontId="22" fillId="0" borderId="0" xfId="0" applyFont="1" applyBorder="1"/>
    <xf numFmtId="0" fontId="23" fillId="0" borderId="22" xfId="9" applyFont="1" applyFill="1" applyBorder="1" applyAlignment="1">
      <alignment vertical="center" wrapText="1"/>
    </xf>
    <xf numFmtId="0" fontId="23" fillId="0" borderId="1" xfId="9" applyFont="1" applyFill="1" applyBorder="1" applyAlignment="1">
      <alignment vertical="center" wrapText="1"/>
    </xf>
    <xf numFmtId="0" fontId="9" fillId="0" borderId="31" xfId="0" applyFont="1" applyBorder="1" applyAlignment="1">
      <alignment horizontal="left" vertical="center"/>
    </xf>
    <xf numFmtId="0" fontId="22" fillId="0" borderId="0" xfId="0" applyFont="1" applyBorder="1" applyAlignment="1">
      <alignment horizontal="center"/>
    </xf>
    <xf numFmtId="0" fontId="24" fillId="0" borderId="0" xfId="0" applyFont="1" applyBorder="1" applyAlignment="1">
      <alignment horizontal="center" vertical="center"/>
    </xf>
    <xf numFmtId="0" fontId="19" fillId="0" borderId="0" xfId="9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4" fontId="5" fillId="0" borderId="2" xfId="0" applyNumberFormat="1" applyFont="1" applyBorder="1"/>
    <xf numFmtId="0" fontId="12" fillId="0" borderId="10" xfId="0" applyFont="1" applyBorder="1" applyAlignment="1">
      <alignment horizontal="left" vertical="center"/>
    </xf>
    <xf numFmtId="0" fontId="13" fillId="0" borderId="0" xfId="0" applyFont="1" applyAlignment="1">
      <alignment vertical="center"/>
    </xf>
    <xf numFmtId="14" fontId="13" fillId="0" borderId="0" xfId="0" applyNumberFormat="1" applyFont="1" applyAlignment="1">
      <alignment vertical="center"/>
    </xf>
    <xf numFmtId="0" fontId="12" fillId="0" borderId="0" xfId="0" applyFont="1" applyAlignment="1">
      <alignment horizontal="right" vertical="center"/>
    </xf>
    <xf numFmtId="0" fontId="12" fillId="3" borderId="15" xfId="0" applyFont="1" applyFill="1" applyBorder="1" applyAlignment="1">
      <alignment horizontal="left" vertical="center"/>
    </xf>
    <xf numFmtId="0" fontId="13" fillId="3" borderId="5" xfId="0" applyFont="1" applyFill="1" applyBorder="1" applyAlignment="1">
      <alignment vertical="center"/>
    </xf>
    <xf numFmtId="14" fontId="13" fillId="3" borderId="5" xfId="0" applyNumberFormat="1" applyFont="1" applyFill="1" applyBorder="1" applyAlignment="1">
      <alignment vertical="center"/>
    </xf>
    <xf numFmtId="0" fontId="12" fillId="3" borderId="5" xfId="0" applyFont="1" applyFill="1" applyBorder="1" applyAlignment="1">
      <alignment horizontal="right" vertical="center"/>
    </xf>
    <xf numFmtId="0" fontId="12" fillId="3" borderId="16" xfId="0" applyFont="1" applyFill="1" applyBorder="1" applyAlignment="1">
      <alignment horizontal="right" vertical="center"/>
    </xf>
    <xf numFmtId="0" fontId="12" fillId="0" borderId="15" xfId="0" applyFont="1" applyBorder="1" applyAlignment="1">
      <alignment horizontal="left" vertical="center"/>
    </xf>
    <xf numFmtId="14" fontId="13" fillId="0" borderId="5" xfId="0" applyNumberFormat="1" applyFont="1" applyBorder="1" applyAlignment="1">
      <alignment vertical="center"/>
    </xf>
    <xf numFmtId="0" fontId="12" fillId="0" borderId="5" xfId="0" applyFont="1" applyBorder="1" applyAlignment="1">
      <alignment horizontal="right" vertical="center"/>
    </xf>
    <xf numFmtId="0" fontId="12" fillId="0" borderId="16" xfId="0" applyFont="1" applyBorder="1" applyAlignment="1">
      <alignment horizontal="right" vertical="center"/>
    </xf>
    <xf numFmtId="0" fontId="12" fillId="0" borderId="16" xfId="0" applyFont="1" applyBorder="1" applyAlignment="1">
      <alignment horizontal="center" vertical="center"/>
    </xf>
    <xf numFmtId="14" fontId="5" fillId="0" borderId="28" xfId="0" applyNumberFormat="1" applyFont="1" applyBorder="1" applyAlignment="1">
      <alignment vertical="center"/>
    </xf>
    <xf numFmtId="0" fontId="6" fillId="2" borderId="30" xfId="3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9" fillId="0" borderId="0" xfId="9" applyFont="1" applyAlignment="1">
      <alignment vertical="center" wrapText="1"/>
    </xf>
    <xf numFmtId="0" fontId="19" fillId="0" borderId="34" xfId="9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20" fillId="0" borderId="8" xfId="9" applyFont="1" applyBorder="1" applyAlignment="1">
      <alignment vertical="center" wrapText="1"/>
    </xf>
    <xf numFmtId="14" fontId="16" fillId="0" borderId="8" xfId="0" applyNumberFormat="1" applyFont="1" applyBorder="1" applyAlignment="1">
      <alignment horizontal="center" vertical="center" wrapText="1"/>
    </xf>
    <xf numFmtId="164" fontId="16" fillId="0" borderId="8" xfId="0" applyNumberFormat="1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14" fontId="5" fillId="0" borderId="0" xfId="0" applyNumberFormat="1" applyFont="1" applyAlignment="1">
      <alignment vertical="center"/>
    </xf>
    <xf numFmtId="14" fontId="5" fillId="0" borderId="0" xfId="0" applyNumberFormat="1" applyFont="1" applyBorder="1"/>
    <xf numFmtId="14" fontId="13" fillId="0" borderId="2" xfId="0" applyNumberFormat="1" applyFont="1" applyBorder="1"/>
    <xf numFmtId="0" fontId="5" fillId="0" borderId="0" xfId="0" applyFont="1" applyBorder="1" applyAlignment="1">
      <alignment horizontal="center"/>
    </xf>
    <xf numFmtId="14" fontId="16" fillId="0" borderId="1" xfId="0" applyNumberFormat="1" applyFont="1" applyBorder="1" applyAlignment="1">
      <alignment horizontal="center" vertical="center"/>
    </xf>
    <xf numFmtId="0" fontId="16" fillId="0" borderId="22" xfId="0" applyNumberFormat="1" applyFont="1" applyFill="1" applyBorder="1" applyAlignment="1" applyProtection="1">
      <alignment horizontal="center" vertical="center"/>
    </xf>
    <xf numFmtId="164" fontId="16" fillId="4" borderId="0" xfId="0" applyNumberFormat="1" applyFont="1" applyFill="1" applyAlignment="1">
      <alignment horizontal="center" vertical="center" wrapText="1"/>
    </xf>
    <xf numFmtId="0" fontId="19" fillId="4" borderId="0" xfId="9" applyFont="1" applyFill="1" applyAlignment="1">
      <alignment vertical="center" wrapText="1"/>
    </xf>
    <xf numFmtId="0" fontId="16" fillId="4" borderId="0" xfId="2" applyFont="1" applyFill="1" applyAlignment="1">
      <alignment horizontal="center" vertical="center"/>
    </xf>
    <xf numFmtId="0" fontId="16" fillId="4" borderId="0" xfId="2" applyFont="1" applyFill="1" applyAlignment="1">
      <alignment horizontal="center" vertical="center" wrapText="1"/>
    </xf>
    <xf numFmtId="0" fontId="16" fillId="4" borderId="0" xfId="2" applyFont="1" applyFill="1" applyAlignment="1">
      <alignment horizontal="left" vertical="center" wrapText="1"/>
    </xf>
    <xf numFmtId="14" fontId="16" fillId="4" borderId="0" xfId="2" applyNumberFormat="1" applyFont="1" applyFill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 wrapText="1"/>
    </xf>
    <xf numFmtId="0" fontId="16" fillId="0" borderId="0" xfId="2" applyFont="1" applyAlignment="1">
      <alignment horizontal="left" vertical="center" wrapText="1"/>
    </xf>
    <xf numFmtId="14" fontId="16" fillId="0" borderId="0" xfId="2" applyNumberFormat="1" applyFont="1" applyAlignment="1">
      <alignment horizontal="center" vertical="center"/>
    </xf>
    <xf numFmtId="164" fontId="16" fillId="0" borderId="0" xfId="2" applyNumberFormat="1" applyFont="1" applyAlignment="1">
      <alignment horizontal="center" vertical="center" wrapText="1"/>
    </xf>
    <xf numFmtId="0" fontId="16" fillId="0" borderId="0" xfId="2" applyFont="1" applyAlignment="1">
      <alignment horizontal="center"/>
    </xf>
    <xf numFmtId="0" fontId="16" fillId="0" borderId="0" xfId="2" applyFont="1"/>
    <xf numFmtId="14" fontId="16" fillId="0" borderId="0" xfId="2" applyNumberFormat="1" applyFont="1" applyAlignment="1">
      <alignment horizontal="center"/>
    </xf>
    <xf numFmtId="0" fontId="12" fillId="4" borderId="38" xfId="0" applyFont="1" applyFill="1" applyBorder="1" applyAlignment="1">
      <alignment horizontal="left" vertical="center"/>
    </xf>
    <xf numFmtId="0" fontId="13" fillId="4" borderId="25" xfId="0" applyFont="1" applyFill="1" applyBorder="1" applyAlignment="1">
      <alignment vertical="center"/>
    </xf>
    <xf numFmtId="14" fontId="13" fillId="4" borderId="25" xfId="0" applyNumberFormat="1" applyFont="1" applyFill="1" applyBorder="1" applyAlignment="1">
      <alignment vertical="center"/>
    </xf>
    <xf numFmtId="0" fontId="13" fillId="4" borderId="25" xfId="0" applyFont="1" applyFill="1" applyBorder="1" applyAlignment="1">
      <alignment horizontal="right" vertical="center"/>
    </xf>
    <xf numFmtId="0" fontId="12" fillId="4" borderId="25" xfId="0" applyFont="1" applyFill="1" applyBorder="1" applyAlignment="1">
      <alignment horizontal="right" vertical="center"/>
    </xf>
    <xf numFmtId="0" fontId="12" fillId="4" borderId="39" xfId="0" applyFont="1" applyFill="1" applyBorder="1" applyAlignment="1">
      <alignment horizontal="center" vertical="center"/>
    </xf>
    <xf numFmtId="0" fontId="5" fillId="4" borderId="0" xfId="0" applyFont="1" applyFill="1" applyAlignment="1">
      <alignment vertical="center"/>
    </xf>
    <xf numFmtId="0" fontId="9" fillId="4" borderId="4" xfId="0" applyFont="1" applyFill="1" applyBorder="1" applyAlignment="1">
      <alignment horizontal="left" vertical="center"/>
    </xf>
    <xf numFmtId="0" fontId="13" fillId="4" borderId="5" xfId="0" applyFont="1" applyFill="1" applyBorder="1" applyAlignment="1">
      <alignment vertical="center"/>
    </xf>
    <xf numFmtId="2" fontId="13" fillId="4" borderId="5" xfId="0" applyNumberFormat="1" applyFont="1" applyFill="1" applyBorder="1" applyAlignment="1">
      <alignment vertical="center"/>
    </xf>
    <xf numFmtId="0" fontId="15" fillId="0" borderId="0" xfId="3" applyFont="1" applyBorder="1" applyAlignment="1">
      <alignment horizontal="left" vertical="center" wrapText="1"/>
    </xf>
    <xf numFmtId="14" fontId="16" fillId="0" borderId="0" xfId="0" applyNumberFormat="1" applyFont="1" applyBorder="1" applyAlignment="1">
      <alignment horizontal="center" vertical="center"/>
    </xf>
    <xf numFmtId="164" fontId="16" fillId="0" borderId="0" xfId="0" applyNumberFormat="1" applyFont="1" applyBorder="1" applyAlignment="1">
      <alignment horizontal="center" vertical="center" wrapText="1"/>
    </xf>
    <xf numFmtId="0" fontId="19" fillId="0" borderId="0" xfId="9" applyFont="1" applyBorder="1" applyAlignment="1">
      <alignment vertical="center" wrapText="1"/>
    </xf>
    <xf numFmtId="0" fontId="15" fillId="0" borderId="0" xfId="3" applyFont="1" applyBorder="1" applyAlignment="1">
      <alignment horizontal="left" vertical="center"/>
    </xf>
    <xf numFmtId="0" fontId="16" fillId="0" borderId="33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/>
    </xf>
    <xf numFmtId="14" fontId="5" fillId="0" borderId="0" xfId="0" applyNumberFormat="1" applyFont="1" applyBorder="1" applyAlignment="1">
      <alignment horizontal="center" vertical="center"/>
    </xf>
    <xf numFmtId="14" fontId="5" fillId="0" borderId="0" xfId="0" applyNumberFormat="1" applyFont="1" applyBorder="1" applyAlignment="1">
      <alignment vertical="center"/>
    </xf>
    <xf numFmtId="0" fontId="16" fillId="0" borderId="37" xfId="0" applyFont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5" fillId="0" borderId="0" xfId="0" applyFont="1" applyBorder="1" applyAlignment="1">
      <alignment horizontal="justify"/>
    </xf>
    <xf numFmtId="1" fontId="19" fillId="0" borderId="0" xfId="9" applyNumberFormat="1" applyFont="1" applyFill="1" applyBorder="1" applyAlignment="1">
      <alignment horizontal="center" vertical="center" wrapText="1"/>
    </xf>
    <xf numFmtId="0" fontId="20" fillId="0" borderId="0" xfId="9" applyFont="1" applyFill="1" applyBorder="1" applyAlignment="1">
      <alignment vertical="center" wrapText="1"/>
    </xf>
    <xf numFmtId="0" fontId="16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 wrapText="1"/>
    </xf>
    <xf numFmtId="0" fontId="12" fillId="0" borderId="49" xfId="0" applyFont="1" applyBorder="1" applyAlignment="1">
      <alignment horizontal="left" vertical="center"/>
    </xf>
    <xf numFmtId="0" fontId="15" fillId="0" borderId="50" xfId="0" applyFont="1" applyBorder="1" applyAlignment="1">
      <alignment horizontal="right" vertical="center"/>
    </xf>
    <xf numFmtId="0" fontId="12" fillId="0" borderId="47" xfId="0" applyFont="1" applyFill="1" applyBorder="1" applyAlignment="1">
      <alignment horizontal="left" vertical="center"/>
    </xf>
    <xf numFmtId="1" fontId="15" fillId="0" borderId="46" xfId="0" applyNumberFormat="1" applyFont="1" applyBorder="1" applyAlignment="1">
      <alignment horizontal="right" vertical="center"/>
    </xf>
    <xf numFmtId="0" fontId="12" fillId="2" borderId="52" xfId="0" applyFont="1" applyFill="1" applyBorder="1" applyAlignment="1">
      <alignment vertical="center"/>
    </xf>
    <xf numFmtId="0" fontId="12" fillId="0" borderId="51" xfId="0" applyFont="1" applyFill="1" applyBorder="1" applyAlignment="1">
      <alignment vertical="center"/>
    </xf>
    <xf numFmtId="49" fontId="21" fillId="0" borderId="52" xfId="0" applyNumberFormat="1" applyFont="1" applyFill="1" applyBorder="1" applyAlignment="1">
      <alignment horizontal="right" vertical="center"/>
    </xf>
    <xf numFmtId="0" fontId="5" fillId="0" borderId="53" xfId="0" applyFont="1" applyBorder="1" applyAlignment="1">
      <alignment vertical="center"/>
    </xf>
    <xf numFmtId="0" fontId="5" fillId="0" borderId="54" xfId="0" applyFont="1" applyBorder="1" applyAlignment="1">
      <alignment vertical="center"/>
    </xf>
    <xf numFmtId="0" fontId="16" fillId="0" borderId="58" xfId="0" applyFont="1" applyBorder="1" applyAlignment="1">
      <alignment horizontal="center" vertical="center" wrapText="1"/>
    </xf>
    <xf numFmtId="0" fontId="16" fillId="0" borderId="59" xfId="0" applyNumberFormat="1" applyFont="1" applyFill="1" applyBorder="1" applyAlignment="1" applyProtection="1">
      <alignment horizontal="center" vertical="center" wrapText="1"/>
    </xf>
    <xf numFmtId="0" fontId="16" fillId="0" borderId="58" xfId="0" applyFont="1" applyBorder="1" applyAlignment="1">
      <alignment horizontal="center" vertical="center"/>
    </xf>
    <xf numFmtId="0" fontId="16" fillId="0" borderId="60" xfId="0" applyNumberFormat="1" applyFont="1" applyFill="1" applyBorder="1" applyAlignment="1" applyProtection="1">
      <alignment horizontal="center" vertical="center" wrapText="1"/>
    </xf>
    <xf numFmtId="0" fontId="25" fillId="0" borderId="60" xfId="0" applyNumberFormat="1" applyFont="1" applyFill="1" applyBorder="1" applyAlignment="1" applyProtection="1">
      <alignment horizontal="center" vertical="center" wrapText="1"/>
    </xf>
    <xf numFmtId="1" fontId="12" fillId="0" borderId="11" xfId="0" quotePrefix="1" applyNumberFormat="1" applyFont="1" applyFill="1" applyBorder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27" fillId="0" borderId="0" xfId="0" applyFont="1"/>
    <xf numFmtId="0" fontId="28" fillId="0" borderId="0" xfId="0" applyFont="1" applyAlignment="1">
      <alignment vertical="center"/>
    </xf>
    <xf numFmtId="14" fontId="27" fillId="0" borderId="0" xfId="0" applyNumberFormat="1" applyFont="1" applyAlignment="1">
      <alignment horizontal="center"/>
    </xf>
    <xf numFmtId="0" fontId="29" fillId="0" borderId="0" xfId="0" applyFont="1"/>
    <xf numFmtId="14" fontId="30" fillId="0" borderId="0" xfId="0" applyNumberFormat="1" applyFont="1" applyAlignment="1">
      <alignment horizontal="center"/>
    </xf>
    <xf numFmtId="14" fontId="31" fillId="0" borderId="0" xfId="0" applyNumberFormat="1" applyFont="1" applyAlignment="1">
      <alignment horizontal="center"/>
    </xf>
    <xf numFmtId="0" fontId="13" fillId="4" borderId="52" xfId="0" applyNumberFormat="1" applyFont="1" applyFill="1" applyBorder="1" applyAlignment="1">
      <alignment horizontal="right" vertical="center"/>
    </xf>
    <xf numFmtId="0" fontId="16" fillId="0" borderId="61" xfId="0" applyFont="1" applyBorder="1" applyAlignment="1">
      <alignment horizontal="center" vertical="center" wrapText="1"/>
    </xf>
    <xf numFmtId="49" fontId="5" fillId="4" borderId="5" xfId="0" applyNumberFormat="1" applyFont="1" applyFill="1" applyBorder="1" applyAlignment="1">
      <alignment horizontal="left" vertical="center"/>
    </xf>
    <xf numFmtId="9" fontId="5" fillId="4" borderId="5" xfId="0" applyNumberFormat="1" applyFont="1" applyFill="1" applyBorder="1" applyAlignment="1">
      <alignment horizontal="left" vertical="center"/>
    </xf>
    <xf numFmtId="0" fontId="5" fillId="4" borderId="5" xfId="0" applyFont="1" applyFill="1" applyBorder="1" applyAlignment="1">
      <alignment horizontal="left" vertical="center"/>
    </xf>
    <xf numFmtId="0" fontId="16" fillId="4" borderId="5" xfId="0" applyFont="1" applyFill="1" applyBorder="1" applyAlignment="1">
      <alignment horizontal="center" vertical="center"/>
    </xf>
    <xf numFmtId="49" fontId="13" fillId="4" borderId="52" xfId="0" applyNumberFormat="1" applyFont="1" applyFill="1" applyBorder="1" applyAlignment="1">
      <alignment horizontal="right" vertical="center"/>
    </xf>
    <xf numFmtId="0" fontId="13" fillId="4" borderId="3" xfId="0" applyFont="1" applyFill="1" applyBorder="1" applyAlignment="1">
      <alignment vertical="center"/>
    </xf>
    <xf numFmtId="0" fontId="5" fillId="4" borderId="6" xfId="0" applyFont="1" applyFill="1" applyBorder="1" applyAlignment="1">
      <alignment vertical="center"/>
    </xf>
    <xf numFmtId="0" fontId="5" fillId="0" borderId="3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 wrapText="1"/>
    </xf>
    <xf numFmtId="0" fontId="10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6" fillId="2" borderId="63" xfId="3" applyFont="1" applyFill="1" applyBorder="1" applyAlignment="1">
      <alignment vertical="center" wrapText="1"/>
    </xf>
    <xf numFmtId="14" fontId="6" fillId="2" borderId="63" xfId="3" applyNumberFormat="1" applyFont="1" applyFill="1" applyBorder="1" applyAlignment="1">
      <alignment vertical="center" wrapText="1"/>
    </xf>
    <xf numFmtId="0" fontId="6" fillId="2" borderId="63" xfId="3" applyFont="1" applyFill="1" applyBorder="1" applyAlignment="1">
      <alignment horizontal="center" vertical="center" wrapText="1"/>
    </xf>
    <xf numFmtId="0" fontId="6" fillId="2" borderId="64" xfId="3" applyFont="1" applyFill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/>
    </xf>
    <xf numFmtId="14" fontId="16" fillId="0" borderId="0" xfId="2" applyNumberFormat="1" applyFont="1" applyBorder="1" applyAlignment="1">
      <alignment horizontal="center" vertical="center"/>
    </xf>
    <xf numFmtId="164" fontId="16" fillId="0" borderId="0" xfId="2" applyNumberFormat="1" applyFont="1" applyBorder="1" applyAlignment="1">
      <alignment horizontal="center" vertical="center" wrapText="1"/>
    </xf>
    <xf numFmtId="0" fontId="16" fillId="0" borderId="0" xfId="2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/>
    </xf>
    <xf numFmtId="0" fontId="15" fillId="0" borderId="23" xfId="3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6" fillId="2" borderId="56" xfId="0" applyFont="1" applyFill="1" applyBorder="1" applyAlignment="1">
      <alignment horizontal="center" vertical="center" wrapText="1"/>
    </xf>
    <xf numFmtId="0" fontId="6" fillId="2" borderId="57" xfId="0" applyFont="1" applyFill="1" applyBorder="1" applyAlignment="1">
      <alignment horizontal="center" vertical="center" wrapText="1"/>
    </xf>
    <xf numFmtId="0" fontId="6" fillId="2" borderId="22" xfId="3" applyFont="1" applyFill="1" applyBorder="1" applyAlignment="1">
      <alignment horizontal="center" vertical="center" wrapText="1"/>
    </xf>
    <xf numFmtId="0" fontId="6" fillId="2" borderId="20" xfId="3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6" fillId="2" borderId="23" xfId="3" applyFont="1" applyFill="1" applyBorder="1" applyAlignment="1">
      <alignment horizontal="center" vertical="center" wrapText="1"/>
    </xf>
    <xf numFmtId="0" fontId="6" fillId="2" borderId="21" xfId="3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/>
    </xf>
    <xf numFmtId="0" fontId="12" fillId="2" borderId="51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/>
    </xf>
    <xf numFmtId="0" fontId="6" fillId="2" borderId="22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14" fillId="0" borderId="0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2" fontId="6" fillId="2" borderId="22" xfId="3" applyNumberFormat="1" applyFont="1" applyFill="1" applyBorder="1" applyAlignment="1">
      <alignment horizontal="center" vertical="center" wrapText="1"/>
    </xf>
    <xf numFmtId="2" fontId="6" fillId="2" borderId="20" xfId="3" applyNumberFormat="1" applyFont="1" applyFill="1" applyBorder="1" applyAlignment="1">
      <alignment horizontal="center" vertical="center" wrapText="1"/>
    </xf>
    <xf numFmtId="1" fontId="6" fillId="2" borderId="22" xfId="3" applyNumberFormat="1" applyFont="1" applyFill="1" applyBorder="1" applyAlignment="1">
      <alignment horizontal="center" vertical="center" wrapText="1"/>
    </xf>
    <xf numFmtId="1" fontId="6" fillId="2" borderId="20" xfId="3" applyNumberFormat="1" applyFont="1" applyFill="1" applyBorder="1" applyAlignment="1">
      <alignment horizontal="center" vertical="center" wrapText="1"/>
    </xf>
    <xf numFmtId="0" fontId="6" fillId="2" borderId="55" xfId="0" applyFont="1" applyFill="1" applyBorder="1" applyAlignment="1">
      <alignment horizontal="center" vertical="center"/>
    </xf>
    <xf numFmtId="0" fontId="6" fillId="2" borderId="62" xfId="0" applyFont="1" applyFill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</cellXfs>
  <cellStyles count="10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3" xfId="7" xr:uid="{00000000-0005-0000-0000-000005000000}"/>
    <cellStyle name="Обычный 4" xfId="4" xr:uid="{00000000-0005-0000-0000-000006000000}"/>
    <cellStyle name="Обычный_ID4938_RS" xfId="8" xr:uid="{00000000-0005-0000-0000-000007000000}"/>
    <cellStyle name="Обычный_ID4938_RS_1" xfId="9" xr:uid="{00000000-0005-0000-0000-000008000000}"/>
    <cellStyle name="Обычный_Стартовый протокол Смирнов_20101106_Results" xfId="3" xr:uid="{00000000-0005-0000-0000-000009000000}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28576</xdr:rowOff>
    </xdr:from>
    <xdr:to>
      <xdr:col>1</xdr:col>
      <xdr:colOff>235418</xdr:colOff>
      <xdr:row>3</xdr:row>
      <xdr:rowOff>220000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28576"/>
          <a:ext cx="635468" cy="791499"/>
        </a:xfrm>
        <a:prstGeom prst="rect">
          <a:avLst/>
        </a:prstGeom>
      </xdr:spPr>
    </xdr:pic>
    <xdr:clientData/>
  </xdr:twoCellAnchor>
  <xdr:twoCellAnchor editAs="oneCell">
    <xdr:from>
      <xdr:col>1</xdr:col>
      <xdr:colOff>299087</xdr:colOff>
      <xdr:row>0</xdr:row>
      <xdr:rowOff>104776</xdr:rowOff>
    </xdr:from>
    <xdr:to>
      <xdr:col>1</xdr:col>
      <xdr:colOff>1428750</xdr:colOff>
      <xdr:row>3</xdr:row>
      <xdr:rowOff>161925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812" y="104776"/>
          <a:ext cx="1129663" cy="657224"/>
        </a:xfrm>
        <a:prstGeom prst="rect">
          <a:avLst/>
        </a:prstGeom>
      </xdr:spPr>
    </xdr:pic>
    <xdr:clientData/>
  </xdr:twoCellAnchor>
  <xdr:twoCellAnchor>
    <xdr:from>
      <xdr:col>5</xdr:col>
      <xdr:colOff>2743200</xdr:colOff>
      <xdr:row>0</xdr:row>
      <xdr:rowOff>28575</xdr:rowOff>
    </xdr:from>
    <xdr:to>
      <xdr:col>5</xdr:col>
      <xdr:colOff>3552235</xdr:colOff>
      <xdr:row>3</xdr:row>
      <xdr:rowOff>247650</xdr:rowOff>
    </xdr:to>
    <xdr:pic>
      <xdr:nvPicPr>
        <xdr:cNvPr id="7" name="Picture 1" descr="депа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600950" y="28575"/>
          <a:ext cx="80903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133350</xdr:colOff>
      <xdr:row>0</xdr:row>
      <xdr:rowOff>95251</xdr:rowOff>
    </xdr:from>
    <xdr:to>
      <xdr:col>6</xdr:col>
      <xdr:colOff>809625</xdr:colOff>
      <xdr:row>3</xdr:row>
      <xdr:rowOff>207470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20125" y="95251"/>
          <a:ext cx="676275" cy="712294"/>
        </a:xfrm>
        <a:prstGeom prst="rect">
          <a:avLst/>
        </a:prstGeom>
      </xdr:spPr>
    </xdr:pic>
    <xdr:clientData/>
  </xdr:twoCellAnchor>
  <xdr:twoCellAnchor editAs="oneCell">
    <xdr:from>
      <xdr:col>5</xdr:col>
      <xdr:colOff>142875</xdr:colOff>
      <xdr:row>58</xdr:row>
      <xdr:rowOff>114300</xdr:rowOff>
    </xdr:from>
    <xdr:to>
      <xdr:col>5</xdr:col>
      <xdr:colOff>1370541</xdr:colOff>
      <xdr:row>61</xdr:row>
      <xdr:rowOff>51858</xdr:rowOff>
    </xdr:to>
    <xdr:pic>
      <xdr:nvPicPr>
        <xdr:cNvPr id="9" name="Picture 2" descr="image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000625" y="9582150"/>
          <a:ext cx="1227666" cy="4233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74257</xdr:colOff>
      <xdr:row>3</xdr:row>
      <xdr:rowOff>76989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54317" cy="671349"/>
        </a:xfrm>
        <a:prstGeom prst="rect">
          <a:avLst/>
        </a:prstGeom>
      </xdr:spPr>
    </xdr:pic>
    <xdr:clientData/>
  </xdr:twoCellAnchor>
  <xdr:twoCellAnchor editAs="oneCell">
    <xdr:from>
      <xdr:col>1</xdr:col>
      <xdr:colOff>249556</xdr:colOff>
      <xdr:row>0</xdr:row>
      <xdr:rowOff>123826</xdr:rowOff>
    </xdr:from>
    <xdr:to>
      <xdr:col>2</xdr:col>
      <xdr:colOff>798228</xdr:colOff>
      <xdr:row>3</xdr:row>
      <xdr:rowOff>200025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1" y="123826"/>
          <a:ext cx="1015397" cy="676274"/>
        </a:xfrm>
        <a:prstGeom prst="rect">
          <a:avLst/>
        </a:prstGeom>
      </xdr:spPr>
    </xdr:pic>
    <xdr:clientData/>
  </xdr:twoCellAnchor>
  <xdr:twoCellAnchor>
    <xdr:from>
      <xdr:col>11</xdr:col>
      <xdr:colOff>133350</xdr:colOff>
      <xdr:row>0</xdr:row>
      <xdr:rowOff>38100</xdr:rowOff>
    </xdr:from>
    <xdr:to>
      <xdr:col>12</xdr:col>
      <xdr:colOff>56560</xdr:colOff>
      <xdr:row>3</xdr:row>
      <xdr:rowOff>257175</xdr:rowOff>
    </xdr:to>
    <xdr:pic>
      <xdr:nvPicPr>
        <xdr:cNvPr id="8" name="Picture 1" descr="депа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201150" y="38100"/>
          <a:ext cx="80903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342900</xdr:colOff>
      <xdr:row>0</xdr:row>
      <xdr:rowOff>85725</xdr:rowOff>
    </xdr:from>
    <xdr:to>
      <xdr:col>12</xdr:col>
      <xdr:colOff>1019175</xdr:colOff>
      <xdr:row>3</xdr:row>
      <xdr:rowOff>197944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96525" y="85725"/>
          <a:ext cx="676275" cy="7122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H92"/>
  <sheetViews>
    <sheetView workbookViewId="0">
      <selection activeCell="D33" sqref="D33"/>
    </sheetView>
  </sheetViews>
  <sheetFormatPr defaultColWidth="8.85546875" defaultRowHeight="16.899999999999999" customHeight="1" x14ac:dyDescent="0.2"/>
  <cols>
    <col min="1" max="1" width="7.7109375" style="98" customWidth="1"/>
    <col min="2" max="2" width="15.7109375" style="94" customWidth="1"/>
    <col min="3" max="3" width="45.7109375" style="94" customWidth="1"/>
    <col min="4" max="4" width="15.7109375" style="94" customWidth="1"/>
    <col min="5" max="5" width="10.7109375" style="94" customWidth="1"/>
    <col min="6" max="6" width="45.7109375" style="94" customWidth="1"/>
    <col min="7" max="7" width="60.7109375" style="93" customWidth="1"/>
    <col min="8" max="8" width="12.7109375" style="98" customWidth="1"/>
    <col min="9" max="16384" width="8.85546875" style="94"/>
  </cols>
  <sheetData>
    <row r="1" spans="1:8" s="99" customFormat="1" ht="16.899999999999999" customHeight="1" x14ac:dyDescent="0.2">
      <c r="A1" s="99" t="s">
        <v>70</v>
      </c>
      <c r="B1" s="99" t="s">
        <v>45</v>
      </c>
      <c r="C1" s="99" t="s">
        <v>71</v>
      </c>
      <c r="D1" s="99" t="s">
        <v>72</v>
      </c>
      <c r="E1" s="99" t="s">
        <v>73</v>
      </c>
      <c r="F1" s="99" t="s">
        <v>74</v>
      </c>
      <c r="G1" s="99" t="s">
        <v>69</v>
      </c>
      <c r="H1" s="99" t="s">
        <v>75</v>
      </c>
    </row>
    <row r="2" spans="1:8" ht="27.75" customHeight="1" x14ac:dyDescent="0.2">
      <c r="A2" s="138">
        <v>35</v>
      </c>
      <c r="B2" s="139" t="s">
        <v>95</v>
      </c>
      <c r="C2" s="140" t="s">
        <v>96</v>
      </c>
      <c r="D2" s="141">
        <v>40172</v>
      </c>
      <c r="E2" s="136" t="s">
        <v>40</v>
      </c>
      <c r="F2" s="137" t="s">
        <v>97</v>
      </c>
      <c r="G2" s="137" t="s">
        <v>98</v>
      </c>
      <c r="H2" s="100"/>
    </row>
    <row r="3" spans="1:8" ht="27.75" customHeight="1" x14ac:dyDescent="0.2">
      <c r="A3" s="138">
        <v>36</v>
      </c>
      <c r="B3" s="139" t="s">
        <v>99</v>
      </c>
      <c r="C3" s="140" t="s">
        <v>100</v>
      </c>
      <c r="D3" s="141">
        <v>40357</v>
      </c>
      <c r="E3" s="136" t="s">
        <v>40</v>
      </c>
      <c r="F3" s="137" t="s">
        <v>97</v>
      </c>
      <c r="G3" s="137" t="s">
        <v>98</v>
      </c>
      <c r="H3" s="100"/>
    </row>
    <row r="4" spans="1:8" ht="27.75" customHeight="1" x14ac:dyDescent="0.2">
      <c r="A4" s="142">
        <v>5</v>
      </c>
      <c r="B4" s="143" t="s">
        <v>114</v>
      </c>
      <c r="C4" s="140" t="s">
        <v>115</v>
      </c>
      <c r="D4" s="145">
        <v>40723</v>
      </c>
      <c r="E4" s="146" t="s">
        <v>110</v>
      </c>
      <c r="F4" s="123" t="s">
        <v>103</v>
      </c>
      <c r="G4" s="123" t="s">
        <v>111</v>
      </c>
      <c r="H4" s="100"/>
    </row>
    <row r="5" spans="1:8" ht="27.75" customHeight="1" x14ac:dyDescent="0.25">
      <c r="A5" s="142">
        <v>6</v>
      </c>
      <c r="B5" s="147" t="s">
        <v>124</v>
      </c>
      <c r="C5" s="148" t="s">
        <v>125</v>
      </c>
      <c r="D5" s="149">
        <v>40660</v>
      </c>
      <c r="E5" s="147" t="s">
        <v>110</v>
      </c>
      <c r="F5" s="123" t="s">
        <v>103</v>
      </c>
      <c r="G5" s="123" t="s">
        <v>104</v>
      </c>
      <c r="H5" s="100"/>
    </row>
    <row r="6" spans="1:8" ht="27.75" customHeight="1" x14ac:dyDescent="0.2">
      <c r="A6" s="142">
        <v>7</v>
      </c>
      <c r="B6" s="143" t="s">
        <v>112</v>
      </c>
      <c r="C6" s="144" t="s">
        <v>113</v>
      </c>
      <c r="D6" s="145">
        <v>40775</v>
      </c>
      <c r="E6" s="146" t="s">
        <v>107</v>
      </c>
      <c r="F6" s="123" t="s">
        <v>103</v>
      </c>
      <c r="G6" s="123" t="s">
        <v>104</v>
      </c>
      <c r="H6" s="100"/>
    </row>
    <row r="7" spans="1:8" ht="27.75" customHeight="1" x14ac:dyDescent="0.2">
      <c r="A7" s="142">
        <v>8</v>
      </c>
      <c r="B7" s="143" t="s">
        <v>116</v>
      </c>
      <c r="C7" s="144" t="s">
        <v>117</v>
      </c>
      <c r="D7" s="145">
        <v>40244</v>
      </c>
      <c r="E7" s="146" t="s">
        <v>107</v>
      </c>
      <c r="F7" s="123" t="s">
        <v>103</v>
      </c>
      <c r="G7" s="123" t="s">
        <v>111</v>
      </c>
      <c r="H7" s="100"/>
    </row>
    <row r="8" spans="1:8" ht="27.75" customHeight="1" x14ac:dyDescent="0.2">
      <c r="A8" s="142">
        <v>9</v>
      </c>
      <c r="B8" s="143" t="s">
        <v>108</v>
      </c>
      <c r="C8" s="144" t="s">
        <v>109</v>
      </c>
      <c r="D8" s="145">
        <v>40283</v>
      </c>
      <c r="E8" s="146" t="s">
        <v>110</v>
      </c>
      <c r="F8" s="123" t="s">
        <v>103</v>
      </c>
      <c r="G8" s="123" t="s">
        <v>111</v>
      </c>
      <c r="H8" s="100"/>
    </row>
    <row r="9" spans="1:8" ht="27.75" customHeight="1" x14ac:dyDescent="0.2">
      <c r="A9" s="142">
        <v>10</v>
      </c>
      <c r="B9" s="143" t="s">
        <v>120</v>
      </c>
      <c r="C9" s="144" t="s">
        <v>121</v>
      </c>
      <c r="D9" s="145">
        <v>40249</v>
      </c>
      <c r="E9" s="146" t="s">
        <v>40</v>
      </c>
      <c r="F9" s="123" t="s">
        <v>103</v>
      </c>
      <c r="G9" s="123" t="s">
        <v>111</v>
      </c>
      <c r="H9" s="100"/>
    </row>
    <row r="10" spans="1:8" ht="27.75" customHeight="1" x14ac:dyDescent="0.25">
      <c r="A10" s="147">
        <v>11</v>
      </c>
      <c r="B10" s="147" t="s">
        <v>126</v>
      </c>
      <c r="C10" s="148" t="s">
        <v>127</v>
      </c>
      <c r="D10" s="149">
        <v>40366</v>
      </c>
      <c r="E10" s="147" t="s">
        <v>107</v>
      </c>
      <c r="F10" s="123" t="s">
        <v>103</v>
      </c>
      <c r="G10" s="123" t="s">
        <v>104</v>
      </c>
      <c r="H10" s="100"/>
    </row>
    <row r="11" spans="1:8" ht="27.75" customHeight="1" x14ac:dyDescent="0.2">
      <c r="A11" s="142">
        <v>12</v>
      </c>
      <c r="B11" s="143" t="s">
        <v>101</v>
      </c>
      <c r="C11" s="144" t="s">
        <v>102</v>
      </c>
      <c r="D11" s="145">
        <v>40115</v>
      </c>
      <c r="E11" s="146" t="s">
        <v>40</v>
      </c>
      <c r="F11" s="123" t="s">
        <v>103</v>
      </c>
      <c r="G11" s="123" t="s">
        <v>104</v>
      </c>
      <c r="H11" s="100"/>
    </row>
    <row r="12" spans="1:8" s="148" customFormat="1" ht="27.75" customHeight="1" x14ac:dyDescent="0.25">
      <c r="A12" s="142">
        <v>13</v>
      </c>
      <c r="B12" s="143" t="s">
        <v>105</v>
      </c>
      <c r="C12" s="144" t="s">
        <v>106</v>
      </c>
      <c r="D12" s="145">
        <v>40434</v>
      </c>
      <c r="E12" s="146" t="s">
        <v>107</v>
      </c>
      <c r="F12" s="123" t="s">
        <v>103</v>
      </c>
      <c r="G12" s="123" t="s">
        <v>104</v>
      </c>
      <c r="H12" s="147"/>
    </row>
    <row r="13" spans="1:8" s="148" customFormat="1" ht="16.899999999999999" customHeight="1" x14ac:dyDescent="0.25">
      <c r="A13" s="194">
        <v>14</v>
      </c>
      <c r="B13" s="195" t="s">
        <v>130</v>
      </c>
      <c r="C13" s="196" t="s">
        <v>131</v>
      </c>
      <c r="D13" s="197">
        <v>39890</v>
      </c>
      <c r="E13" s="146" t="s">
        <v>40</v>
      </c>
      <c r="F13" s="123" t="s">
        <v>103</v>
      </c>
      <c r="G13" s="123" t="s">
        <v>111</v>
      </c>
      <c r="H13" s="147"/>
    </row>
    <row r="14" spans="1:8" ht="27.75" customHeight="1" x14ac:dyDescent="0.25">
      <c r="A14" s="142">
        <v>15</v>
      </c>
      <c r="B14" s="148" t="s">
        <v>122</v>
      </c>
      <c r="C14" s="148" t="s">
        <v>123</v>
      </c>
      <c r="D14" s="149">
        <v>40007</v>
      </c>
      <c r="E14" s="147" t="s">
        <v>64</v>
      </c>
      <c r="F14" s="123" t="s">
        <v>103</v>
      </c>
      <c r="G14" s="123" t="s">
        <v>104</v>
      </c>
      <c r="H14" s="100"/>
    </row>
    <row r="15" spans="1:8" ht="27.75" customHeight="1" x14ac:dyDescent="0.25">
      <c r="A15" s="138">
        <v>16</v>
      </c>
      <c r="B15" s="198" t="s">
        <v>132</v>
      </c>
      <c r="C15" s="196" t="s">
        <v>133</v>
      </c>
      <c r="D15" s="199">
        <v>40399</v>
      </c>
      <c r="E15" s="147" t="s">
        <v>107</v>
      </c>
      <c r="F15" s="123" t="s">
        <v>103</v>
      </c>
      <c r="G15" s="123" t="s">
        <v>111</v>
      </c>
      <c r="H15" s="100"/>
    </row>
    <row r="16" spans="1:8" ht="27.75" customHeight="1" x14ac:dyDescent="0.25">
      <c r="A16" s="138">
        <v>17</v>
      </c>
      <c r="B16" s="198" t="s">
        <v>134</v>
      </c>
      <c r="C16" s="196" t="s">
        <v>135</v>
      </c>
      <c r="D16" s="200">
        <v>40035</v>
      </c>
      <c r="E16" s="147" t="s">
        <v>107</v>
      </c>
      <c r="F16" s="123" t="s">
        <v>103</v>
      </c>
      <c r="G16" s="123" t="s">
        <v>111</v>
      </c>
      <c r="H16" s="100"/>
    </row>
    <row r="17" spans="1:8" ht="27.75" customHeight="1" x14ac:dyDescent="0.2">
      <c r="A17" s="142">
        <v>18</v>
      </c>
      <c r="B17" s="143" t="s">
        <v>118</v>
      </c>
      <c r="C17" s="144" t="s">
        <v>119</v>
      </c>
      <c r="D17" s="145">
        <v>40492</v>
      </c>
      <c r="E17" s="146" t="s">
        <v>110</v>
      </c>
      <c r="F17" s="123" t="s">
        <v>103</v>
      </c>
      <c r="G17" s="123" t="s">
        <v>104</v>
      </c>
      <c r="H17" s="100"/>
    </row>
    <row r="18" spans="1:8" ht="27.75" customHeight="1" x14ac:dyDescent="0.25">
      <c r="A18" s="147">
        <v>19</v>
      </c>
      <c r="B18" s="148" t="s">
        <v>128</v>
      </c>
      <c r="C18" s="148" t="s">
        <v>129</v>
      </c>
      <c r="D18" s="149">
        <v>40424</v>
      </c>
      <c r="E18" s="147" t="s">
        <v>64</v>
      </c>
      <c r="F18" s="123" t="s">
        <v>103</v>
      </c>
      <c r="G18" s="123" t="s">
        <v>104</v>
      </c>
      <c r="H18" s="100"/>
    </row>
    <row r="19" spans="1:8" ht="27.75" customHeight="1" x14ac:dyDescent="0.25">
      <c r="A19" s="138">
        <v>47</v>
      </c>
      <c r="B19" s="148" t="s">
        <v>136</v>
      </c>
      <c r="C19" s="148" t="s">
        <v>137</v>
      </c>
      <c r="D19" s="149">
        <v>40038</v>
      </c>
      <c r="E19" s="148" t="s">
        <v>40</v>
      </c>
      <c r="F19" s="148" t="s">
        <v>138</v>
      </c>
      <c r="G19" s="123" t="s">
        <v>139</v>
      </c>
      <c r="H19" s="100"/>
    </row>
    <row r="20" spans="1:8" s="148" customFormat="1" ht="27.75" customHeight="1" x14ac:dyDescent="0.25">
      <c r="A20" s="138">
        <v>53</v>
      </c>
      <c r="B20" s="148" t="s">
        <v>140</v>
      </c>
      <c r="C20" s="148" t="s">
        <v>141</v>
      </c>
      <c r="D20" s="149">
        <v>40550</v>
      </c>
      <c r="E20" s="148" t="s">
        <v>107</v>
      </c>
      <c r="F20" s="148" t="s">
        <v>138</v>
      </c>
      <c r="G20" s="123" t="s">
        <v>139</v>
      </c>
      <c r="H20" s="147"/>
    </row>
    <row r="21" spans="1:8" ht="16.899999999999999" customHeight="1" x14ac:dyDescent="0.25">
      <c r="A21" s="138">
        <v>89</v>
      </c>
      <c r="B21" s="148" t="s">
        <v>142</v>
      </c>
      <c r="C21" s="148" t="s">
        <v>143</v>
      </c>
      <c r="D21" s="149">
        <v>40341</v>
      </c>
      <c r="E21" s="148" t="s">
        <v>64</v>
      </c>
      <c r="F21" s="148" t="s">
        <v>144</v>
      </c>
      <c r="G21" s="123" t="s">
        <v>145</v>
      </c>
      <c r="H21" s="100"/>
    </row>
    <row r="22" spans="1:8" ht="16.899999999999999" customHeight="1" x14ac:dyDescent="0.25">
      <c r="A22" s="194">
        <v>90</v>
      </c>
      <c r="B22" s="148" t="s">
        <v>146</v>
      </c>
      <c r="C22" s="148" t="s">
        <v>147</v>
      </c>
      <c r="D22" s="149">
        <v>40380</v>
      </c>
      <c r="E22" s="148" t="s">
        <v>64</v>
      </c>
      <c r="F22" s="148" t="s">
        <v>148</v>
      </c>
      <c r="G22" s="123" t="s">
        <v>149</v>
      </c>
      <c r="H22" s="100"/>
    </row>
    <row r="23" spans="1:8" ht="16.899999999999999" customHeight="1" x14ac:dyDescent="0.2">
      <c r="A23" s="89"/>
      <c r="B23" s="90"/>
      <c r="C23" s="91"/>
      <c r="D23" s="89"/>
      <c r="E23" s="92"/>
      <c r="F23" s="93"/>
      <c r="H23" s="100"/>
    </row>
    <row r="24" spans="1:8" ht="16.899999999999999" customHeight="1" x14ac:dyDescent="0.2">
      <c r="A24" s="89"/>
      <c r="B24" s="90"/>
      <c r="C24" s="91"/>
      <c r="D24" s="89"/>
      <c r="E24" s="92"/>
      <c r="F24" s="93"/>
      <c r="H24" s="100"/>
    </row>
    <row r="25" spans="1:8" ht="16.899999999999999" customHeight="1" x14ac:dyDescent="0.2">
      <c r="A25" s="89"/>
      <c r="B25" s="90"/>
      <c r="C25" s="91"/>
      <c r="D25" s="89"/>
      <c r="E25" s="92"/>
      <c r="F25" s="93"/>
      <c r="H25" s="100"/>
    </row>
    <row r="26" spans="1:8" ht="16.899999999999999" customHeight="1" x14ac:dyDescent="0.2">
      <c r="A26" s="89"/>
      <c r="B26" s="90"/>
      <c r="C26" s="91"/>
      <c r="D26" s="89"/>
      <c r="E26" s="92"/>
      <c r="F26" s="93"/>
      <c r="H26" s="100"/>
    </row>
    <row r="27" spans="1:8" ht="16.899999999999999" customHeight="1" x14ac:dyDescent="0.2">
      <c r="A27" s="89"/>
      <c r="B27" s="90"/>
      <c r="C27" s="91"/>
      <c r="D27" s="89"/>
      <c r="E27" s="92"/>
      <c r="F27" s="93"/>
      <c r="H27" s="100"/>
    </row>
    <row r="28" spans="1:8" ht="16.899999999999999" customHeight="1" x14ac:dyDescent="0.2">
      <c r="A28" s="89"/>
      <c r="B28" s="90"/>
      <c r="C28" s="91"/>
      <c r="D28" s="89"/>
      <c r="E28" s="92"/>
      <c r="F28" s="93"/>
      <c r="H28" s="100"/>
    </row>
    <row r="29" spans="1:8" ht="16.899999999999999" customHeight="1" x14ac:dyDescent="0.2">
      <c r="A29" s="89"/>
      <c r="B29" s="90"/>
      <c r="C29" s="91"/>
      <c r="D29" s="89"/>
      <c r="E29" s="92"/>
      <c r="F29" s="93"/>
      <c r="H29" s="100"/>
    </row>
    <row r="30" spans="1:8" ht="16.899999999999999" customHeight="1" x14ac:dyDescent="0.2">
      <c r="A30" s="89"/>
      <c r="B30" s="90"/>
      <c r="C30" s="91"/>
      <c r="D30" s="89"/>
      <c r="E30" s="92"/>
      <c r="F30" s="93"/>
      <c r="H30" s="100"/>
    </row>
    <row r="31" spans="1:8" ht="16.899999999999999" customHeight="1" x14ac:dyDescent="0.2">
      <c r="A31" s="89"/>
      <c r="B31" s="90"/>
      <c r="C31" s="91"/>
      <c r="D31" s="89"/>
      <c r="E31" s="92"/>
      <c r="F31" s="93"/>
      <c r="H31" s="100"/>
    </row>
    <row r="32" spans="1:8" ht="16.899999999999999" customHeight="1" x14ac:dyDescent="0.2">
      <c r="A32" s="89"/>
      <c r="B32" s="90"/>
      <c r="C32" s="91"/>
      <c r="D32" s="89"/>
      <c r="E32" s="92"/>
      <c r="F32" s="93"/>
      <c r="H32" s="100"/>
    </row>
    <row r="33" spans="1:8" ht="16.899999999999999" customHeight="1" x14ac:dyDescent="0.2">
      <c r="A33" s="89"/>
      <c r="B33" s="90"/>
      <c r="C33" s="91"/>
      <c r="D33" s="89"/>
      <c r="E33" s="92"/>
      <c r="F33" s="93"/>
      <c r="H33" s="100"/>
    </row>
    <row r="34" spans="1:8" ht="16.899999999999999" customHeight="1" x14ac:dyDescent="0.2">
      <c r="A34" s="89"/>
      <c r="B34" s="90"/>
      <c r="C34" s="91"/>
      <c r="D34" s="89"/>
      <c r="E34" s="92"/>
      <c r="F34" s="93"/>
      <c r="H34" s="100"/>
    </row>
    <row r="35" spans="1:8" ht="16.899999999999999" customHeight="1" x14ac:dyDescent="0.2">
      <c r="A35" s="89"/>
      <c r="B35" s="90"/>
      <c r="C35" s="91"/>
      <c r="D35" s="89"/>
      <c r="E35" s="92"/>
      <c r="F35" s="93"/>
      <c r="H35" s="100"/>
    </row>
    <row r="36" spans="1:8" ht="16.899999999999999" customHeight="1" x14ac:dyDescent="0.2">
      <c r="A36" s="89"/>
      <c r="B36" s="90"/>
      <c r="C36" s="91"/>
      <c r="D36" s="89"/>
      <c r="E36" s="92"/>
      <c r="F36" s="93"/>
      <c r="H36" s="100"/>
    </row>
    <row r="37" spans="1:8" ht="16.899999999999999" customHeight="1" x14ac:dyDescent="0.2">
      <c r="A37" s="89"/>
      <c r="B37" s="90"/>
      <c r="C37" s="91"/>
      <c r="D37" s="89"/>
      <c r="E37" s="92"/>
      <c r="F37" s="93"/>
      <c r="H37" s="100"/>
    </row>
    <row r="38" spans="1:8" ht="16.899999999999999" customHeight="1" x14ac:dyDescent="0.2">
      <c r="A38" s="89"/>
      <c r="B38" s="90"/>
      <c r="C38" s="91"/>
      <c r="D38" s="89"/>
      <c r="E38" s="92"/>
      <c r="F38" s="93"/>
      <c r="H38" s="100"/>
    </row>
    <row r="39" spans="1:8" ht="16.899999999999999" customHeight="1" x14ac:dyDescent="0.2">
      <c r="A39" s="89"/>
      <c r="B39" s="90"/>
      <c r="C39" s="91"/>
      <c r="D39" s="89"/>
      <c r="E39" s="92"/>
      <c r="F39" s="93"/>
      <c r="H39" s="100"/>
    </row>
    <row r="40" spans="1:8" ht="16.899999999999999" customHeight="1" x14ac:dyDescent="0.2">
      <c r="A40" s="89"/>
      <c r="B40" s="90"/>
      <c r="C40" s="91"/>
      <c r="D40" s="89"/>
      <c r="E40" s="92"/>
      <c r="F40" s="93"/>
      <c r="H40" s="100"/>
    </row>
    <row r="41" spans="1:8" ht="16.899999999999999" customHeight="1" x14ac:dyDescent="0.2">
      <c r="A41" s="89"/>
      <c r="B41" s="90"/>
      <c r="C41" s="91"/>
      <c r="D41" s="89"/>
      <c r="E41" s="92"/>
      <c r="F41" s="93"/>
      <c r="H41" s="100"/>
    </row>
    <row r="42" spans="1:8" ht="16.899999999999999" customHeight="1" x14ac:dyDescent="0.2">
      <c r="A42" s="89"/>
      <c r="B42" s="90"/>
      <c r="C42" s="91"/>
      <c r="D42" s="89"/>
      <c r="E42" s="92"/>
      <c r="F42" s="93"/>
      <c r="H42" s="100"/>
    </row>
    <row r="43" spans="1:8" ht="16.899999999999999" customHeight="1" x14ac:dyDescent="0.2">
      <c r="A43" s="89"/>
      <c r="B43" s="90"/>
      <c r="C43" s="91"/>
      <c r="D43" s="89"/>
      <c r="E43" s="92"/>
      <c r="F43" s="93"/>
      <c r="H43" s="100"/>
    </row>
    <row r="44" spans="1:8" ht="16.899999999999999" customHeight="1" x14ac:dyDescent="0.2">
      <c r="A44" s="89"/>
      <c r="B44" s="90"/>
      <c r="C44" s="91"/>
      <c r="D44" s="89"/>
      <c r="E44" s="92"/>
      <c r="F44" s="93"/>
      <c r="H44" s="100"/>
    </row>
    <row r="45" spans="1:8" ht="16.899999999999999" customHeight="1" x14ac:dyDescent="0.2">
      <c r="A45" s="89"/>
      <c r="B45" s="90"/>
      <c r="C45" s="91"/>
      <c r="D45" s="89"/>
      <c r="E45" s="92"/>
      <c r="F45" s="93"/>
      <c r="H45" s="100"/>
    </row>
    <row r="46" spans="1:8" ht="16.899999999999999" customHeight="1" x14ac:dyDescent="0.2">
      <c r="A46" s="89"/>
      <c r="B46" s="90"/>
      <c r="C46" s="91"/>
      <c r="D46" s="89"/>
      <c r="E46" s="92"/>
      <c r="F46" s="93"/>
      <c r="H46" s="100"/>
    </row>
    <row r="47" spans="1:8" ht="16.899999999999999" customHeight="1" x14ac:dyDescent="0.2">
      <c r="A47" s="89"/>
      <c r="B47" s="90"/>
      <c r="C47" s="91"/>
      <c r="D47" s="89"/>
      <c r="E47" s="92"/>
      <c r="F47" s="93"/>
      <c r="H47" s="100"/>
    </row>
    <row r="48" spans="1:8" ht="16.899999999999999" customHeight="1" x14ac:dyDescent="0.2">
      <c r="A48" s="89"/>
      <c r="B48" s="90"/>
      <c r="C48" s="91"/>
      <c r="D48" s="89"/>
      <c r="E48" s="92"/>
      <c r="F48" s="93"/>
      <c r="H48" s="100"/>
    </row>
    <row r="49" spans="1:8" ht="16.899999999999999" customHeight="1" x14ac:dyDescent="0.2">
      <c r="A49" s="89"/>
      <c r="B49" s="90"/>
      <c r="C49" s="91"/>
      <c r="D49" s="89"/>
      <c r="E49" s="92"/>
      <c r="F49" s="93"/>
      <c r="H49" s="100"/>
    </row>
    <row r="50" spans="1:8" ht="16.899999999999999" customHeight="1" x14ac:dyDescent="0.2">
      <c r="A50" s="89"/>
      <c r="B50" s="90"/>
      <c r="C50" s="91"/>
      <c r="D50" s="89"/>
      <c r="E50" s="92"/>
      <c r="F50" s="93"/>
      <c r="H50" s="100"/>
    </row>
    <row r="51" spans="1:8" ht="16.899999999999999" customHeight="1" x14ac:dyDescent="0.2">
      <c r="A51" s="89"/>
      <c r="B51" s="90"/>
      <c r="C51" s="91"/>
      <c r="D51" s="89"/>
      <c r="E51" s="92"/>
      <c r="F51" s="93"/>
      <c r="H51" s="100"/>
    </row>
    <row r="52" spans="1:8" ht="16.899999999999999" customHeight="1" x14ac:dyDescent="0.2">
      <c r="A52" s="89"/>
      <c r="B52" s="90"/>
      <c r="C52" s="91"/>
      <c r="D52" s="89"/>
      <c r="E52" s="92"/>
      <c r="F52" s="93"/>
      <c r="H52" s="100"/>
    </row>
    <row r="53" spans="1:8" ht="16.899999999999999" customHeight="1" x14ac:dyDescent="0.2">
      <c r="A53" s="89"/>
      <c r="B53" s="90"/>
      <c r="C53" s="91"/>
      <c r="D53" s="89"/>
      <c r="E53" s="92"/>
      <c r="F53" s="93"/>
      <c r="H53" s="100"/>
    </row>
    <row r="54" spans="1:8" ht="16.899999999999999" customHeight="1" x14ac:dyDescent="0.2">
      <c r="A54" s="89"/>
      <c r="B54" s="90"/>
      <c r="C54" s="91"/>
      <c r="D54" s="89"/>
      <c r="E54" s="92"/>
      <c r="F54" s="93"/>
      <c r="H54" s="100"/>
    </row>
    <row r="55" spans="1:8" ht="16.899999999999999" customHeight="1" x14ac:dyDescent="0.2">
      <c r="A55" s="89"/>
      <c r="B55" s="90"/>
      <c r="C55" s="91"/>
      <c r="D55" s="89"/>
      <c r="E55" s="92"/>
      <c r="F55" s="93"/>
      <c r="H55" s="100"/>
    </row>
    <row r="56" spans="1:8" ht="16.899999999999999" customHeight="1" x14ac:dyDescent="0.2">
      <c r="A56" s="89"/>
      <c r="B56" s="90"/>
      <c r="C56" s="91"/>
      <c r="D56" s="89"/>
      <c r="E56" s="92"/>
      <c r="F56" s="93"/>
      <c r="H56" s="100"/>
    </row>
    <row r="57" spans="1:8" ht="16.899999999999999" customHeight="1" x14ac:dyDescent="0.2">
      <c r="A57" s="89"/>
      <c r="B57" s="90"/>
      <c r="C57" s="91"/>
      <c r="D57" s="89"/>
      <c r="E57" s="92"/>
      <c r="F57" s="93"/>
      <c r="H57" s="100"/>
    </row>
    <row r="58" spans="1:8" ht="16.899999999999999" customHeight="1" x14ac:dyDescent="0.2">
      <c r="A58" s="89"/>
      <c r="B58" s="90"/>
      <c r="C58" s="91"/>
      <c r="D58" s="89"/>
      <c r="E58" s="92"/>
      <c r="F58" s="93"/>
      <c r="H58" s="100"/>
    </row>
    <row r="59" spans="1:8" ht="16.899999999999999" customHeight="1" x14ac:dyDescent="0.2">
      <c r="A59" s="89"/>
      <c r="B59" s="90"/>
      <c r="C59" s="91"/>
      <c r="D59" s="89"/>
      <c r="E59" s="92"/>
      <c r="F59" s="93"/>
      <c r="H59" s="100"/>
    </row>
    <row r="60" spans="1:8" ht="16.899999999999999" customHeight="1" x14ac:dyDescent="0.2">
      <c r="A60" s="89"/>
      <c r="B60" s="90"/>
      <c r="C60" s="91"/>
      <c r="D60" s="89"/>
      <c r="E60" s="92"/>
      <c r="F60" s="93"/>
      <c r="H60" s="100"/>
    </row>
    <row r="61" spans="1:8" ht="16.899999999999999" customHeight="1" x14ac:dyDescent="0.2">
      <c r="A61" s="89"/>
      <c r="B61" s="90"/>
      <c r="C61" s="91"/>
      <c r="D61" s="89"/>
      <c r="E61" s="92"/>
      <c r="F61" s="93"/>
      <c r="H61" s="100"/>
    </row>
    <row r="62" spans="1:8" ht="16.899999999999999" customHeight="1" x14ac:dyDescent="0.2">
      <c r="A62" s="89"/>
      <c r="B62" s="90"/>
      <c r="C62" s="91"/>
      <c r="D62" s="89"/>
      <c r="E62" s="92"/>
      <c r="F62" s="93"/>
      <c r="H62" s="100"/>
    </row>
    <row r="63" spans="1:8" ht="16.899999999999999" customHeight="1" x14ac:dyDescent="0.2">
      <c r="A63" s="89"/>
      <c r="B63" s="90"/>
      <c r="C63" s="91"/>
      <c r="D63" s="89"/>
      <c r="E63" s="92"/>
      <c r="F63" s="93"/>
      <c r="H63" s="100"/>
    </row>
    <row r="64" spans="1:8" ht="16.899999999999999" customHeight="1" x14ac:dyDescent="0.2">
      <c r="A64" s="89"/>
      <c r="B64" s="90"/>
      <c r="C64" s="91"/>
      <c r="D64" s="89"/>
      <c r="E64" s="92"/>
      <c r="F64" s="93"/>
      <c r="H64" s="100"/>
    </row>
    <row r="65" spans="1:8" ht="16.899999999999999" customHeight="1" x14ac:dyDescent="0.2">
      <c r="A65" s="89"/>
      <c r="B65" s="90"/>
      <c r="C65" s="91"/>
      <c r="D65" s="89"/>
      <c r="E65" s="92"/>
      <c r="F65" s="93"/>
      <c r="H65" s="100"/>
    </row>
    <row r="66" spans="1:8" ht="16.899999999999999" customHeight="1" x14ac:dyDescent="0.2">
      <c r="A66" s="89"/>
      <c r="B66" s="90"/>
      <c r="C66" s="91"/>
      <c r="D66" s="89"/>
      <c r="E66" s="92"/>
      <c r="F66" s="93"/>
      <c r="H66" s="100"/>
    </row>
    <row r="67" spans="1:8" ht="16.899999999999999" customHeight="1" x14ac:dyDescent="0.2">
      <c r="A67" s="89"/>
      <c r="B67" s="90"/>
      <c r="C67" s="91"/>
      <c r="D67" s="89"/>
      <c r="E67" s="92"/>
      <c r="F67" s="93"/>
      <c r="H67" s="100"/>
    </row>
    <row r="68" spans="1:8" ht="16.899999999999999" customHeight="1" x14ac:dyDescent="0.2">
      <c r="A68" s="89"/>
      <c r="B68" s="90"/>
      <c r="C68" s="91"/>
      <c r="D68" s="89"/>
      <c r="E68" s="92"/>
      <c r="F68" s="93"/>
      <c r="H68" s="100"/>
    </row>
    <row r="69" spans="1:8" ht="16.899999999999999" customHeight="1" x14ac:dyDescent="0.2">
      <c r="A69" s="89"/>
      <c r="B69" s="90"/>
      <c r="C69" s="91"/>
      <c r="D69" s="89"/>
      <c r="E69" s="92"/>
      <c r="F69" s="93"/>
      <c r="H69" s="100"/>
    </row>
    <row r="70" spans="1:8" ht="16.899999999999999" customHeight="1" x14ac:dyDescent="0.2">
      <c r="A70" s="89"/>
      <c r="B70" s="90"/>
      <c r="C70" s="91"/>
      <c r="D70" s="89"/>
      <c r="E70" s="92"/>
      <c r="F70" s="93"/>
      <c r="H70" s="100"/>
    </row>
    <row r="71" spans="1:8" ht="16.899999999999999" customHeight="1" x14ac:dyDescent="0.2">
      <c r="A71" s="89"/>
      <c r="B71" s="90"/>
      <c r="C71" s="91"/>
      <c r="D71" s="89"/>
      <c r="E71" s="92"/>
      <c r="F71" s="93"/>
      <c r="H71" s="100"/>
    </row>
    <row r="72" spans="1:8" ht="16.899999999999999" customHeight="1" x14ac:dyDescent="0.2">
      <c r="A72" s="89"/>
      <c r="B72" s="90"/>
      <c r="C72" s="91"/>
      <c r="D72" s="89"/>
      <c r="E72" s="92"/>
      <c r="F72" s="93"/>
      <c r="H72" s="100"/>
    </row>
    <row r="73" spans="1:8" ht="16.899999999999999" customHeight="1" x14ac:dyDescent="0.2">
      <c r="A73" s="89"/>
      <c r="B73" s="90"/>
      <c r="C73" s="91"/>
      <c r="D73" s="89"/>
      <c r="E73" s="92"/>
      <c r="F73" s="93"/>
      <c r="H73" s="100"/>
    </row>
    <row r="74" spans="1:8" ht="16.899999999999999" customHeight="1" x14ac:dyDescent="0.2">
      <c r="A74" s="89"/>
      <c r="B74" s="90"/>
      <c r="C74" s="91"/>
      <c r="D74" s="89"/>
      <c r="E74" s="92"/>
      <c r="F74" s="93"/>
      <c r="H74" s="100"/>
    </row>
    <row r="75" spans="1:8" ht="16.899999999999999" customHeight="1" x14ac:dyDescent="0.2">
      <c r="A75" s="89"/>
      <c r="B75" s="90"/>
      <c r="C75" s="91"/>
      <c r="D75" s="89"/>
      <c r="E75" s="92"/>
      <c r="F75" s="93"/>
      <c r="H75" s="100"/>
    </row>
    <row r="76" spans="1:8" ht="16.899999999999999" customHeight="1" x14ac:dyDescent="0.2">
      <c r="A76" s="89"/>
      <c r="B76" s="90"/>
      <c r="C76" s="91"/>
      <c r="D76" s="89"/>
      <c r="E76" s="92"/>
      <c r="F76" s="93"/>
      <c r="H76" s="100"/>
    </row>
    <row r="77" spans="1:8" ht="16.899999999999999" customHeight="1" x14ac:dyDescent="0.2">
      <c r="A77" s="89"/>
      <c r="B77" s="90"/>
      <c r="C77" s="91"/>
      <c r="D77" s="89"/>
      <c r="E77" s="92"/>
      <c r="F77" s="93"/>
      <c r="H77" s="100"/>
    </row>
    <row r="78" spans="1:8" ht="16.899999999999999" customHeight="1" x14ac:dyDescent="0.2">
      <c r="A78" s="89"/>
      <c r="B78" s="90"/>
      <c r="C78" s="91"/>
      <c r="D78" s="89"/>
      <c r="E78" s="92"/>
      <c r="F78" s="93"/>
      <c r="H78" s="100"/>
    </row>
    <row r="79" spans="1:8" ht="16.899999999999999" customHeight="1" x14ac:dyDescent="0.2">
      <c r="A79" s="89"/>
      <c r="B79" s="90"/>
      <c r="C79" s="91"/>
      <c r="D79" s="89"/>
      <c r="E79" s="92"/>
      <c r="F79" s="93"/>
      <c r="H79" s="100"/>
    </row>
    <row r="80" spans="1:8" ht="16.899999999999999" customHeight="1" x14ac:dyDescent="0.2">
      <c r="A80" s="89"/>
      <c r="B80" s="90"/>
      <c r="C80" s="91"/>
      <c r="D80" s="89"/>
      <c r="E80" s="92"/>
      <c r="F80" s="93"/>
      <c r="H80" s="100"/>
    </row>
    <row r="81" spans="1:8" ht="16.899999999999999" customHeight="1" x14ac:dyDescent="0.2">
      <c r="A81" s="89"/>
      <c r="B81" s="90"/>
      <c r="C81" s="91"/>
      <c r="D81" s="89"/>
      <c r="E81" s="92"/>
      <c r="F81" s="93"/>
      <c r="H81" s="100"/>
    </row>
    <row r="82" spans="1:8" ht="16.899999999999999" customHeight="1" x14ac:dyDescent="0.2">
      <c r="A82" s="89"/>
      <c r="B82" s="90"/>
      <c r="C82" s="91"/>
      <c r="D82" s="89"/>
      <c r="E82" s="92"/>
      <c r="F82" s="93"/>
      <c r="H82" s="100"/>
    </row>
    <row r="83" spans="1:8" ht="16.899999999999999" customHeight="1" x14ac:dyDescent="0.2">
      <c r="A83" s="89"/>
      <c r="B83" s="90"/>
      <c r="C83" s="91"/>
      <c r="D83" s="89"/>
      <c r="E83" s="92"/>
      <c r="F83" s="93"/>
      <c r="H83" s="100"/>
    </row>
    <row r="84" spans="1:8" ht="16.899999999999999" customHeight="1" x14ac:dyDescent="0.2">
      <c r="A84" s="89"/>
      <c r="B84" s="90"/>
      <c r="C84" s="91"/>
      <c r="D84" s="89"/>
      <c r="E84" s="92"/>
      <c r="F84" s="93"/>
      <c r="H84" s="100"/>
    </row>
    <row r="85" spans="1:8" ht="16.899999999999999" customHeight="1" x14ac:dyDescent="0.2">
      <c r="A85" s="89"/>
      <c r="B85" s="90"/>
      <c r="C85" s="91"/>
      <c r="D85" s="89"/>
      <c r="E85" s="92"/>
      <c r="F85" s="93"/>
      <c r="H85" s="100"/>
    </row>
    <row r="86" spans="1:8" ht="16.899999999999999" customHeight="1" x14ac:dyDescent="0.2">
      <c r="A86" s="89"/>
      <c r="B86" s="90"/>
      <c r="C86" s="91"/>
      <c r="D86" s="89"/>
      <c r="E86" s="92"/>
      <c r="F86" s="93"/>
      <c r="H86" s="100"/>
    </row>
    <row r="87" spans="1:8" ht="16.899999999999999" customHeight="1" x14ac:dyDescent="0.2">
      <c r="A87" s="89"/>
      <c r="B87" s="90"/>
      <c r="C87" s="91"/>
      <c r="D87" s="89"/>
      <c r="E87" s="92"/>
      <c r="F87" s="93"/>
      <c r="H87" s="100"/>
    </row>
    <row r="88" spans="1:8" ht="16.899999999999999" customHeight="1" x14ac:dyDescent="0.2">
      <c r="A88" s="89"/>
      <c r="B88" s="90"/>
      <c r="C88" s="91"/>
      <c r="D88" s="89"/>
      <c r="E88" s="92"/>
      <c r="F88" s="93"/>
      <c r="H88" s="100"/>
    </row>
    <row r="89" spans="1:8" ht="16.899999999999999" customHeight="1" x14ac:dyDescent="0.2">
      <c r="A89" s="89"/>
      <c r="B89" s="90"/>
      <c r="C89" s="91"/>
      <c r="D89" s="89"/>
      <c r="E89" s="92"/>
      <c r="F89" s="93"/>
      <c r="H89" s="100"/>
    </row>
    <row r="90" spans="1:8" ht="16.899999999999999" customHeight="1" x14ac:dyDescent="0.2">
      <c r="A90" s="89"/>
      <c r="B90" s="90"/>
      <c r="C90" s="91"/>
      <c r="D90" s="89"/>
      <c r="E90" s="92"/>
      <c r="F90" s="93"/>
      <c r="H90" s="100"/>
    </row>
    <row r="91" spans="1:8" ht="16.899999999999999" customHeight="1" x14ac:dyDescent="0.2">
      <c r="A91" s="89"/>
      <c r="B91" s="90"/>
      <c r="C91" s="91"/>
      <c r="D91" s="89"/>
      <c r="E91" s="92"/>
      <c r="F91" s="93"/>
      <c r="H91" s="100"/>
    </row>
    <row r="92" spans="1:8" ht="16.899999999999999" customHeight="1" x14ac:dyDescent="0.2">
      <c r="A92" s="89"/>
      <c r="B92" s="90"/>
      <c r="C92" s="91"/>
      <c r="D92" s="89"/>
      <c r="E92" s="92"/>
      <c r="F92" s="93"/>
      <c r="H92" s="100"/>
    </row>
  </sheetData>
  <sortState xmlns:xlrd2="http://schemas.microsoft.com/office/spreadsheetml/2017/richdata2" ref="A4:G18">
    <sortCondition ref="A4:A18"/>
  </sortState>
  <conditionalFormatting sqref="A23:A1048576 A1">
    <cfRule type="duplicateValues" dxfId="23" priority="120"/>
  </conditionalFormatting>
  <conditionalFormatting sqref="B23:B1048576 B1">
    <cfRule type="duplicateValues" dxfId="22" priority="123"/>
  </conditionalFormatting>
  <conditionalFormatting sqref="B19:B22 B2:B15">
    <cfRule type="duplicateValues" dxfId="21" priority="11"/>
  </conditionalFormatting>
  <conditionalFormatting sqref="A19:A20">
    <cfRule type="duplicateValues" dxfId="20" priority="10"/>
  </conditionalFormatting>
  <conditionalFormatting sqref="A16:A18">
    <cfRule type="duplicateValues" dxfId="19" priority="9"/>
  </conditionalFormatting>
  <conditionalFormatting sqref="A21:A22">
    <cfRule type="duplicateValues" dxfId="18" priority="8"/>
  </conditionalFormatting>
  <conditionalFormatting sqref="A16:A22">
    <cfRule type="duplicateValues" dxfId="17" priority="7"/>
  </conditionalFormatting>
  <conditionalFormatting sqref="B13:B14">
    <cfRule type="duplicateValues" dxfId="16" priority="6"/>
  </conditionalFormatting>
  <conditionalFormatting sqref="B4:B14">
    <cfRule type="duplicateValues" dxfId="15" priority="15"/>
  </conditionalFormatting>
  <conditionalFormatting sqref="A1:A1048576">
    <cfRule type="duplicateValues" dxfId="14" priority="4"/>
  </conditionalFormatting>
  <conditionalFormatting sqref="A2:A22">
    <cfRule type="duplicateValues" dxfId="13" priority="127"/>
  </conditionalFormatting>
  <conditionalFormatting sqref="A2:A25">
    <cfRule type="duplicateValues" dxfId="12" priority="145"/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L77"/>
  <sheetViews>
    <sheetView view="pageBreakPreview" topLeftCell="A5" zoomScaleSheetLayoutView="100" workbookViewId="0">
      <selection activeCell="A22" sqref="A22:A55"/>
    </sheetView>
  </sheetViews>
  <sheetFormatPr defaultColWidth="9.140625" defaultRowHeight="12.75" x14ac:dyDescent="0.2"/>
  <cols>
    <col min="1" max="1" width="7" style="102" customWidth="1"/>
    <col min="2" max="2" width="47.7109375" style="102" customWidth="1"/>
    <col min="3" max="3" width="11.7109375" style="130" customWidth="1"/>
    <col min="4" max="4" width="12.7109375" style="102" customWidth="1"/>
    <col min="5" max="5" width="7.7109375" style="102" customWidth="1"/>
    <col min="6" max="6" width="43.85546875" style="102" customWidth="1"/>
    <col min="7" max="7" width="18.7109375" style="102" customWidth="1"/>
    <col min="8" max="16384" width="9.140625" style="102"/>
  </cols>
  <sheetData>
    <row r="1" spans="1:12" ht="15.75" customHeight="1" x14ac:dyDescent="0.2">
      <c r="A1" s="238" t="s">
        <v>0</v>
      </c>
      <c r="B1" s="238"/>
      <c r="C1" s="238"/>
      <c r="D1" s="238"/>
      <c r="E1" s="238"/>
      <c r="F1" s="238"/>
      <c r="G1" s="238"/>
    </row>
    <row r="2" spans="1:12" ht="15.75" customHeight="1" x14ac:dyDescent="0.2">
      <c r="A2" s="238" t="s">
        <v>88</v>
      </c>
      <c r="B2" s="238"/>
      <c r="C2" s="238"/>
      <c r="D2" s="238"/>
      <c r="E2" s="238"/>
      <c r="F2" s="238"/>
      <c r="G2" s="238"/>
    </row>
    <row r="3" spans="1:12" ht="15.75" customHeight="1" x14ac:dyDescent="0.2">
      <c r="A3" s="238" t="s">
        <v>11</v>
      </c>
      <c r="B3" s="238"/>
      <c r="C3" s="238"/>
      <c r="D3" s="238"/>
      <c r="E3" s="238"/>
      <c r="F3" s="238"/>
      <c r="G3" s="238"/>
    </row>
    <row r="4" spans="1:12" ht="21" x14ac:dyDescent="0.2">
      <c r="A4" s="238" t="s">
        <v>79</v>
      </c>
      <c r="B4" s="238"/>
      <c r="C4" s="238"/>
      <c r="D4" s="238"/>
      <c r="E4" s="238"/>
      <c r="F4" s="238"/>
      <c r="G4" s="238"/>
    </row>
    <row r="5" spans="1:12" ht="21" customHeight="1" x14ac:dyDescent="0.2">
      <c r="A5" s="239"/>
      <c r="B5" s="239"/>
      <c r="C5" s="239"/>
      <c r="D5" s="239"/>
      <c r="E5" s="239"/>
      <c r="F5" s="239"/>
      <c r="G5" s="239"/>
      <c r="J5" s="31"/>
    </row>
    <row r="6" spans="1:12" s="103" customFormat="1" ht="28.5" x14ac:dyDescent="0.2">
      <c r="A6" s="240" t="s">
        <v>92</v>
      </c>
      <c r="B6" s="240"/>
      <c r="C6" s="240"/>
      <c r="D6" s="240"/>
      <c r="E6" s="240"/>
      <c r="F6" s="240"/>
      <c r="G6" s="240"/>
      <c r="L6" s="31"/>
    </row>
    <row r="7" spans="1:12" s="103" customFormat="1" ht="18" customHeight="1" x14ac:dyDescent="0.2">
      <c r="A7" s="236" t="s">
        <v>18</v>
      </c>
      <c r="B7" s="236"/>
      <c r="C7" s="236"/>
      <c r="D7" s="236"/>
      <c r="E7" s="236"/>
      <c r="F7" s="236"/>
      <c r="G7" s="236"/>
    </row>
    <row r="8" spans="1:12" s="103" customFormat="1" ht="4.5" customHeight="1" thickBot="1" x14ac:dyDescent="0.25">
      <c r="A8" s="241"/>
      <c r="B8" s="241"/>
      <c r="C8" s="241"/>
      <c r="D8" s="241"/>
      <c r="E8" s="241"/>
      <c r="F8" s="241"/>
      <c r="G8" s="104"/>
    </row>
    <row r="9" spans="1:12" ht="19.5" customHeight="1" thickTop="1" x14ac:dyDescent="0.2">
      <c r="A9" s="242" t="s">
        <v>67</v>
      </c>
      <c r="B9" s="243"/>
      <c r="C9" s="243"/>
      <c r="D9" s="243"/>
      <c r="E9" s="243"/>
      <c r="F9" s="243"/>
      <c r="G9" s="244"/>
    </row>
    <row r="10" spans="1:12" ht="18" customHeight="1" x14ac:dyDescent="0.2">
      <c r="A10" s="245" t="s">
        <v>43</v>
      </c>
      <c r="B10" s="246"/>
      <c r="C10" s="246"/>
      <c r="D10" s="246"/>
      <c r="E10" s="246"/>
      <c r="F10" s="246"/>
      <c r="G10" s="247"/>
    </row>
    <row r="11" spans="1:12" ht="19.5" customHeight="1" x14ac:dyDescent="0.2">
      <c r="A11" s="245" t="s">
        <v>83</v>
      </c>
      <c r="B11" s="246"/>
      <c r="C11" s="246"/>
      <c r="D11" s="246"/>
      <c r="E11" s="246"/>
      <c r="F11" s="246"/>
      <c r="G11" s="247"/>
    </row>
    <row r="12" spans="1:12" ht="5.25" customHeight="1" x14ac:dyDescent="0.2">
      <c r="A12" s="235"/>
      <c r="B12" s="236"/>
      <c r="C12" s="236"/>
      <c r="D12" s="236"/>
      <c r="E12" s="236"/>
      <c r="F12" s="236"/>
      <c r="G12" s="237"/>
    </row>
    <row r="13" spans="1:12" ht="15" x14ac:dyDescent="0.25">
      <c r="A13" s="57" t="s">
        <v>51</v>
      </c>
      <c r="B13" s="32"/>
      <c r="C13" s="132" t="s">
        <v>85</v>
      </c>
      <c r="D13" s="5"/>
      <c r="E13" s="5"/>
      <c r="F13" s="42" t="s">
        <v>29</v>
      </c>
      <c r="G13" s="101" t="s">
        <v>81</v>
      </c>
    </row>
    <row r="14" spans="1:12" ht="15" x14ac:dyDescent="0.2">
      <c r="A14" s="106" t="s">
        <v>50</v>
      </c>
      <c r="B14" s="107"/>
      <c r="C14" s="108" t="s">
        <v>94</v>
      </c>
      <c r="D14" s="107"/>
      <c r="E14" s="107"/>
      <c r="F14" s="109" t="s">
        <v>89</v>
      </c>
      <c r="G14" s="193" t="s">
        <v>93</v>
      </c>
    </row>
    <row r="15" spans="1:12" ht="15" x14ac:dyDescent="0.2">
      <c r="A15" s="110" t="s">
        <v>10</v>
      </c>
      <c r="B15" s="111"/>
      <c r="C15" s="112"/>
      <c r="D15" s="111"/>
      <c r="E15" s="111"/>
      <c r="F15" s="113"/>
      <c r="G15" s="114"/>
    </row>
    <row r="16" spans="1:12" ht="15" x14ac:dyDescent="0.2">
      <c r="A16" s="115" t="s">
        <v>19</v>
      </c>
      <c r="B16" s="8"/>
      <c r="C16" s="116"/>
      <c r="D16" s="8"/>
      <c r="E16" s="10"/>
      <c r="F16" s="117"/>
      <c r="G16" s="118"/>
    </row>
    <row r="17" spans="1:10" ht="15" x14ac:dyDescent="0.2">
      <c r="A17" s="115" t="s">
        <v>20</v>
      </c>
      <c r="B17" s="8"/>
      <c r="C17" s="116"/>
      <c r="D17" s="8"/>
      <c r="E17" s="10" t="s">
        <v>90</v>
      </c>
      <c r="F17" s="117"/>
      <c r="G17" s="118"/>
    </row>
    <row r="18" spans="1:10" ht="15" x14ac:dyDescent="0.2">
      <c r="A18" s="115" t="s">
        <v>21</v>
      </c>
      <c r="B18" s="8"/>
      <c r="C18" s="116"/>
      <c r="D18" s="8"/>
      <c r="E18" s="10" t="s">
        <v>91</v>
      </c>
      <c r="F18" s="117"/>
      <c r="G18" s="119"/>
    </row>
    <row r="19" spans="1:10" s="156" customFormat="1" ht="15.75" thickBot="1" x14ac:dyDescent="0.25">
      <c r="A19" s="150" t="s">
        <v>17</v>
      </c>
      <c r="B19" s="151"/>
      <c r="C19" s="152"/>
      <c r="D19" s="151"/>
      <c r="E19" s="153" t="s">
        <v>162</v>
      </c>
      <c r="F19" s="154"/>
      <c r="G19" s="155"/>
    </row>
    <row r="20" spans="1:10" ht="9.75" customHeight="1" thickTop="1" thickBot="1" x14ac:dyDescent="0.25">
      <c r="A20" s="34"/>
      <c r="B20" s="28"/>
      <c r="C20" s="120"/>
      <c r="D20" s="28"/>
      <c r="E20" s="28"/>
      <c r="F20" s="28"/>
      <c r="G20" s="35"/>
    </row>
    <row r="21" spans="1:10" s="122" customFormat="1" ht="33.6" customHeight="1" thickTop="1" thickBot="1" x14ac:dyDescent="0.25">
      <c r="A21" s="215" t="s">
        <v>14</v>
      </c>
      <c r="B21" s="215" t="s">
        <v>2</v>
      </c>
      <c r="C21" s="216" t="s">
        <v>44</v>
      </c>
      <c r="D21" s="217" t="s">
        <v>9</v>
      </c>
      <c r="E21" s="218" t="s">
        <v>76</v>
      </c>
      <c r="F21" s="218" t="s">
        <v>69</v>
      </c>
      <c r="G21" s="121"/>
    </row>
    <row r="22" spans="1:10" s="122" customFormat="1" ht="21.6" customHeight="1" thickTop="1" x14ac:dyDescent="0.2">
      <c r="A22" s="224"/>
      <c r="B22" s="160" t="s">
        <v>80</v>
      </c>
      <c r="C22" s="161"/>
      <c r="D22" s="162"/>
      <c r="E22" s="90"/>
      <c r="F22" s="163"/>
      <c r="G22" s="124"/>
      <c r="H22" s="125"/>
    </row>
    <row r="23" spans="1:10" s="122" customFormat="1" ht="21.6" customHeight="1" x14ac:dyDescent="0.2">
      <c r="A23" s="219">
        <v>8</v>
      </c>
      <c r="B23" s="91" t="str">
        <f>VLOOKUP(A23,'База спортсменов'!A:H,3,FALSE)</f>
        <v>КУТЮРИНА Виктория Владимировна</v>
      </c>
      <c r="C23" s="161">
        <f>VLOOKUP(A23,'База спортсменов'!A:H,4,FALSE)</f>
        <v>40244</v>
      </c>
      <c r="D23" s="162" t="str">
        <f>VLOOKUP(A23,'База спортсменов'!A:H,5,FALSE)</f>
        <v>2 СР</v>
      </c>
      <c r="E23" s="90" t="str">
        <f>IF(VLOOKUP(A23,'База спортсменов'!A:H,8,FALSE)&gt;0,VLOOKUP(A23,'База спортсменов'!A:H,8,FALSE),"")</f>
        <v/>
      </c>
      <c r="F23" s="163" t="str">
        <f>VLOOKUP(A23,'База спортсменов'!A:H,7,FALSE)</f>
        <v>ГБУ ДО ВО "СШОР № 1"</v>
      </c>
      <c r="G23" s="124"/>
      <c r="H23" s="125" t="str">
        <f>VLOOKUP(A23,'База спортсменов'!A:H,6,FALSE)</f>
        <v>Воронежская область</v>
      </c>
      <c r="I23" s="125"/>
      <c r="J23" s="125"/>
    </row>
    <row r="24" spans="1:10" s="122" customFormat="1" ht="21.6" customHeight="1" x14ac:dyDescent="0.2">
      <c r="A24" s="219">
        <v>14</v>
      </c>
      <c r="B24" s="91" t="str">
        <f>VLOOKUP(A24,'База спортсменов'!A:H,3,FALSE)</f>
        <v>ЗАКАЗОВА Анастасия Александровна</v>
      </c>
      <c r="C24" s="161">
        <f>VLOOKUP(A24,'База спортсменов'!A:H,4,FALSE)</f>
        <v>39890</v>
      </c>
      <c r="D24" s="162" t="str">
        <f>VLOOKUP(A24,'База спортсменов'!A:H,5,FALSE)</f>
        <v>КМС</v>
      </c>
      <c r="E24" s="90" t="str">
        <f>IF(VLOOKUP(A24,'База спортсменов'!A:H,8,FALSE)&gt;0,VLOOKUP(A24,'База спортсменов'!A:H,8,FALSE),"")</f>
        <v/>
      </c>
      <c r="F24" s="163" t="str">
        <f>VLOOKUP(A24,'База спортсменов'!A:H,7,FALSE)</f>
        <v>ГБУ ДО ВО "СШОР № 1"</v>
      </c>
      <c r="G24" s="124"/>
      <c r="H24" s="125" t="str">
        <f>VLOOKUP(A24,'База спортсменов'!A:H,6,FALSE)</f>
        <v>Воронежская область</v>
      </c>
      <c r="I24" s="125"/>
      <c r="J24" s="125"/>
    </row>
    <row r="25" spans="1:10" s="125" customFormat="1" ht="21.6" customHeight="1" x14ac:dyDescent="0.2">
      <c r="A25" s="219">
        <v>10</v>
      </c>
      <c r="B25" s="91" t="str">
        <f>VLOOKUP(A25,'База спортсменов'!A:H,3,FALSE)</f>
        <v>СУХАРЕВА Александра Александровна</v>
      </c>
      <c r="C25" s="161">
        <f>VLOOKUP(A25,'База спортсменов'!A:H,4,FALSE)</f>
        <v>40249</v>
      </c>
      <c r="D25" s="162" t="str">
        <f>VLOOKUP(A25,'База спортсменов'!A:H,5,FALSE)</f>
        <v>КМС</v>
      </c>
      <c r="E25" s="90" t="str">
        <f>IF(VLOOKUP(A25,'База спортсменов'!A:H,8,FALSE)&gt;0,VLOOKUP(A25,'База спортсменов'!A:H,8,FALSE),"")</f>
        <v/>
      </c>
      <c r="F25" s="163" t="str">
        <f>VLOOKUP(A25,'База спортсменов'!A:H,7,FALSE)</f>
        <v>ГБУ ДО ВО "СШОР № 1"</v>
      </c>
      <c r="G25" s="124"/>
      <c r="H25" s="125" t="str">
        <f>VLOOKUP(A25,'База спортсменов'!A:H,6,FALSE)</f>
        <v>Воронежская область</v>
      </c>
    </row>
    <row r="26" spans="1:10" s="125" customFormat="1" ht="21.6" customHeight="1" x14ac:dyDescent="0.2">
      <c r="A26" s="219">
        <v>11</v>
      </c>
      <c r="B26" s="91" t="str">
        <f>VLOOKUP(A26,'База спортсменов'!A:H,3,FALSE)</f>
        <v>ЧИСТЮНИНА Анастасия Константиновна</v>
      </c>
      <c r="C26" s="161">
        <f>VLOOKUP(A26,'База спортсменов'!A:H,4,FALSE)</f>
        <v>40366</v>
      </c>
      <c r="D26" s="162" t="str">
        <f>VLOOKUP(A26,'База спортсменов'!A:H,5,FALSE)</f>
        <v>2 СР</v>
      </c>
      <c r="E26" s="90" t="str">
        <f>IF(VLOOKUP(A26,'База спортсменов'!A:H,8,FALSE)&gt;0,VLOOKUP(A26,'База спортсменов'!A:H,8,FALSE),"")</f>
        <v/>
      </c>
      <c r="F26" s="163" t="str">
        <f>VLOOKUP(A26,'База спортсменов'!A:H,7,FALSE)</f>
        <v>МБУДО СШОР № 8</v>
      </c>
      <c r="G26" s="124"/>
      <c r="H26" s="125" t="str">
        <f>VLOOKUP(A26,'База спортсменов'!A:H,6,FALSE)</f>
        <v>Воронежская область</v>
      </c>
    </row>
    <row r="27" spans="1:10" s="125" customFormat="1" ht="21.6" customHeight="1" x14ac:dyDescent="0.2">
      <c r="A27" s="219">
        <v>15</v>
      </c>
      <c r="B27" s="91" t="str">
        <f>VLOOKUP(A27,'База спортсменов'!A:H,3,FALSE)</f>
        <v>ИГНАТЕНКО Ангелина Денисовна</v>
      </c>
      <c r="C27" s="161">
        <f>VLOOKUP(A27,'База спортсменов'!A:H,4,FALSE)</f>
        <v>40007</v>
      </c>
      <c r="D27" s="162" t="str">
        <f>VLOOKUP(A27,'База спортсменов'!A:H,5,FALSE)</f>
        <v>1 СР</v>
      </c>
      <c r="E27" s="90" t="str">
        <f>IF(VLOOKUP(A27,'База спортсменов'!A:H,8,FALSE)&gt;0,VLOOKUP(A27,'База спортсменов'!A:H,8,FALSE),"")</f>
        <v/>
      </c>
      <c r="F27" s="163" t="str">
        <f>VLOOKUP(A27,'База спортсменов'!A:H,7,FALSE)</f>
        <v>МБУДО СШОР № 8</v>
      </c>
      <c r="G27" s="124"/>
      <c r="H27" s="125" t="str">
        <f>VLOOKUP(A27,'База спортсменов'!A:H,6,FALSE)</f>
        <v>Воронежская область</v>
      </c>
    </row>
    <row r="28" spans="1:10" s="125" customFormat="1" ht="21.6" customHeight="1" x14ac:dyDescent="0.2">
      <c r="A28" s="219">
        <v>5</v>
      </c>
      <c r="B28" s="91" t="str">
        <f>VLOOKUP(A28,'База спортсменов'!A:H,3,FALSE)</f>
        <v>МЕРЕНКОВА Елисавета Алексеевна</v>
      </c>
      <c r="C28" s="161">
        <f>VLOOKUP(A28,'База спортсменов'!A:H,4,FALSE)</f>
        <v>40723</v>
      </c>
      <c r="D28" s="162" t="str">
        <f>VLOOKUP(A28,'База спортсменов'!A:H,5,FALSE)</f>
        <v>3 СР</v>
      </c>
      <c r="E28" s="90" t="str">
        <f>IF(VLOOKUP(A28,'База спортсменов'!A:H,8,FALSE)&gt;0,VLOOKUP(A28,'База спортсменов'!A:H,8,FALSE),"")</f>
        <v/>
      </c>
      <c r="F28" s="163" t="str">
        <f>VLOOKUP(A28,'База спортсменов'!A:H,7,FALSE)</f>
        <v>ГБУ ДО ВО "СШОР № 1"</v>
      </c>
      <c r="G28" s="124"/>
      <c r="H28" s="125" t="str">
        <f>VLOOKUP(A28,'База спортсменов'!A:H,6,FALSE)</f>
        <v>Воронежская область</v>
      </c>
    </row>
    <row r="29" spans="1:10" s="125" customFormat="1" ht="21.6" customHeight="1" x14ac:dyDescent="0.2">
      <c r="A29" s="219">
        <v>12</v>
      </c>
      <c r="B29" s="91" t="str">
        <f>VLOOKUP(A29,'База спортсменов'!A:H,3,FALSE)</f>
        <v>АСТАФУРОВА Полина Дмитриевна</v>
      </c>
      <c r="C29" s="161">
        <f>VLOOKUP(A29,'База спортсменов'!A:H,4,FALSE)</f>
        <v>40115</v>
      </c>
      <c r="D29" s="162" t="str">
        <f>VLOOKUP(A29,'База спортсменов'!A:H,5,FALSE)</f>
        <v>КМС</v>
      </c>
      <c r="E29" s="90" t="str">
        <f>IF(VLOOKUP(A29,'База спортсменов'!A:H,8,FALSE)&gt;0,VLOOKUP(A29,'База спортсменов'!A:H,8,FALSE),"")</f>
        <v/>
      </c>
      <c r="F29" s="163" t="str">
        <f>VLOOKUP(A29,'База спортсменов'!A:H,7,FALSE)</f>
        <v>МБУДО СШОР № 8</v>
      </c>
      <c r="G29" s="124"/>
      <c r="H29" s="125" t="str">
        <f>VLOOKUP(A29,'База спортсменов'!A:H,6,FALSE)</f>
        <v>Воронежская область</v>
      </c>
    </row>
    <row r="30" spans="1:10" s="125" customFormat="1" ht="21.6" customHeight="1" x14ac:dyDescent="0.2">
      <c r="A30" s="219">
        <v>6</v>
      </c>
      <c r="B30" s="91" t="str">
        <f>VLOOKUP(A30,'База спортсменов'!A:H,3,FALSE)</f>
        <v>ЮРЧЕНКО Анастасия Александровна</v>
      </c>
      <c r="C30" s="161">
        <f>VLOOKUP(A30,'База спортсменов'!A:H,4,FALSE)</f>
        <v>40660</v>
      </c>
      <c r="D30" s="162" t="str">
        <f>VLOOKUP(A30,'База спортсменов'!A:H,5,FALSE)</f>
        <v>3 СР</v>
      </c>
      <c r="E30" s="90" t="str">
        <f>IF(VLOOKUP(A30,'База спортсменов'!A:H,8,FALSE)&gt;0,VLOOKUP(A30,'База спортсменов'!A:H,8,FALSE),"")</f>
        <v/>
      </c>
      <c r="F30" s="163" t="str">
        <f>VLOOKUP(A30,'База спортсменов'!A:H,7,FALSE)</f>
        <v>МБУДО СШОР № 8</v>
      </c>
      <c r="G30" s="124"/>
      <c r="H30" s="125" t="str">
        <f>VLOOKUP(A30,'База спортсменов'!A:H,6,FALSE)</f>
        <v>Воронежская область</v>
      </c>
    </row>
    <row r="31" spans="1:10" s="125" customFormat="1" ht="21.6" customHeight="1" x14ac:dyDescent="0.2">
      <c r="A31" s="219">
        <v>13</v>
      </c>
      <c r="B31" s="91" t="str">
        <f>VLOOKUP(A31,'База спортсменов'!A:H,3,FALSE)</f>
        <v>ДВОЙНЕНКО Кира Борисовна</v>
      </c>
      <c r="C31" s="161">
        <f>VLOOKUP(A31,'База спортсменов'!A:H,4,FALSE)</f>
        <v>40434</v>
      </c>
      <c r="D31" s="162" t="str">
        <f>VLOOKUP(A31,'База спортсменов'!A:H,5,FALSE)</f>
        <v>2 СР</v>
      </c>
      <c r="E31" s="90" t="str">
        <f>IF(VLOOKUP(A31,'База спортсменов'!A:H,8,FALSE)&gt;0,VLOOKUP(A31,'База спортсменов'!A:H,8,FALSE),"")</f>
        <v/>
      </c>
      <c r="F31" s="163" t="str">
        <f>VLOOKUP(A31,'База спортсменов'!A:H,7,FALSE)</f>
        <v>МБУДО СШОР № 8</v>
      </c>
      <c r="G31" s="124"/>
      <c r="H31" s="125" t="str">
        <f>VLOOKUP(A31,'База спортсменов'!A:H,6,FALSE)</f>
        <v>Воронежская область</v>
      </c>
    </row>
    <row r="32" spans="1:10" s="125" customFormat="1" ht="21.6" customHeight="1" x14ac:dyDescent="0.2">
      <c r="A32" s="219">
        <v>7</v>
      </c>
      <c r="B32" s="91" t="str">
        <f>VLOOKUP(A32,'База спортсменов'!A:H,3,FALSE)</f>
        <v>ХИЖКИНА Мария Владимировна</v>
      </c>
      <c r="C32" s="161">
        <f>VLOOKUP(A32,'База спортсменов'!A:H,4,FALSE)</f>
        <v>40775</v>
      </c>
      <c r="D32" s="162" t="str">
        <f>VLOOKUP(A32,'База спортсменов'!A:H,5,FALSE)</f>
        <v>2 СР</v>
      </c>
      <c r="E32" s="90" t="str">
        <f>IF(VLOOKUP(A32,'База спортсменов'!A:H,8,FALSE)&gt;0,VLOOKUP(A32,'База спортсменов'!A:H,8,FALSE),"")</f>
        <v/>
      </c>
      <c r="F32" s="163" t="str">
        <f>VLOOKUP(A32,'База спортсменов'!A:H,7,FALSE)</f>
        <v>МБУДО СШОР № 8</v>
      </c>
      <c r="G32" s="124"/>
      <c r="H32" s="125" t="str">
        <f>VLOOKUP(A32,'База спортсменов'!A:H,6,FALSE)</f>
        <v>Воронежская область</v>
      </c>
    </row>
    <row r="33" spans="1:10" s="125" customFormat="1" ht="21.6" customHeight="1" x14ac:dyDescent="0.2">
      <c r="A33" s="219">
        <v>9</v>
      </c>
      <c r="B33" s="91" t="str">
        <f>VLOOKUP(A33,'База спортсменов'!A:H,3,FALSE)</f>
        <v>СЕНИК Александра Сергеевна</v>
      </c>
      <c r="C33" s="161">
        <f>VLOOKUP(A33,'База спортсменов'!A:H,4,FALSE)</f>
        <v>40283</v>
      </c>
      <c r="D33" s="162" t="str">
        <f>VLOOKUP(A33,'База спортсменов'!A:H,5,FALSE)</f>
        <v>3 СР</v>
      </c>
      <c r="E33" s="90" t="str">
        <f>IF(VLOOKUP(A33,'База спортсменов'!A:H,8,FALSE)&gt;0,VLOOKUP(A33,'База спортсменов'!A:H,8,FALSE),"")</f>
        <v/>
      </c>
      <c r="F33" s="163" t="str">
        <f>VLOOKUP(A33,'База спортсменов'!A:H,7,FALSE)</f>
        <v>ГБУ ДО ВО "СШОР № 1"</v>
      </c>
      <c r="G33" s="124"/>
      <c r="H33" s="125" t="str">
        <f>VLOOKUP(A33,'База спортсменов'!A:H,6,FALSE)</f>
        <v>Воронежская область</v>
      </c>
    </row>
    <row r="34" spans="1:10" s="125" customFormat="1" ht="21.6" customHeight="1" x14ac:dyDescent="0.2">
      <c r="A34" s="219">
        <v>17</v>
      </c>
      <c r="B34" s="91" t="str">
        <f>VLOOKUP(A34,'База спортсменов'!A:H,3,FALSE)</f>
        <v>КУЗНЕЦОВА Виктория Сергеевна</v>
      </c>
      <c r="C34" s="161">
        <f>VLOOKUP(A34,'База спортсменов'!A:H,4,FALSE)</f>
        <v>40035</v>
      </c>
      <c r="D34" s="162" t="str">
        <f>VLOOKUP(A34,'База спортсменов'!A:H,5,FALSE)</f>
        <v>2 СР</v>
      </c>
      <c r="E34" s="90" t="str">
        <f>IF(VLOOKUP(A34,'База спортсменов'!A:H,8,FALSE)&gt;0,VLOOKUP(A34,'База спортсменов'!A:H,8,FALSE),"")</f>
        <v/>
      </c>
      <c r="F34" s="163" t="str">
        <f>VLOOKUP(A34,'База спортсменов'!A:H,7,FALSE)</f>
        <v>ГБУ ДО ВО "СШОР № 1"</v>
      </c>
      <c r="G34" s="124"/>
      <c r="H34" s="125" t="str">
        <f>VLOOKUP(A34,'База спортсменов'!A:H,6,FALSE)</f>
        <v>Воронежская область</v>
      </c>
    </row>
    <row r="35" spans="1:10" s="125" customFormat="1" ht="21.6" customHeight="1" x14ac:dyDescent="0.2">
      <c r="A35" s="219">
        <v>16</v>
      </c>
      <c r="B35" s="91" t="str">
        <f>VLOOKUP(A35,'База спортсменов'!A:H,3,FALSE)</f>
        <v>КОЗЛОВА Юлия Николаевна</v>
      </c>
      <c r="C35" s="161">
        <f>VLOOKUP(A35,'База спортсменов'!A:H,4,FALSE)</f>
        <v>40399</v>
      </c>
      <c r="D35" s="162" t="str">
        <f>VLOOKUP(A35,'База спортсменов'!A:H,5,FALSE)</f>
        <v>2 СР</v>
      </c>
      <c r="E35" s="90" t="str">
        <f>IF(VLOOKUP(A35,'База спортсменов'!A:H,8,FALSE)&gt;0,VLOOKUP(A35,'База спортсменов'!A:H,8,FALSE),"")</f>
        <v/>
      </c>
      <c r="F35" s="163" t="str">
        <f>VLOOKUP(A35,'База спортсменов'!A:H,7,FALSE)</f>
        <v>ГБУ ДО ВО "СШОР № 1"</v>
      </c>
      <c r="G35" s="124"/>
      <c r="H35" s="125" t="str">
        <f>VLOOKUP(A35,'База спортсменов'!A:H,6,FALSE)</f>
        <v>Воронежская область</v>
      </c>
    </row>
    <row r="36" spans="1:10" s="213" customFormat="1" ht="21.6" customHeight="1" x14ac:dyDescent="0.2">
      <c r="A36" s="219"/>
      <c r="B36" s="164" t="s">
        <v>157</v>
      </c>
      <c r="C36" s="220"/>
      <c r="D36" s="221"/>
      <c r="E36" s="222"/>
      <c r="F36" s="163"/>
      <c r="G36" s="124"/>
    </row>
    <row r="37" spans="1:10" s="125" customFormat="1" ht="21.6" customHeight="1" x14ac:dyDescent="0.2">
      <c r="A37" s="219" t="s">
        <v>158</v>
      </c>
      <c r="B37" s="91"/>
      <c r="C37" s="161"/>
      <c r="D37" s="162"/>
      <c r="E37" s="90"/>
      <c r="F37" s="163"/>
      <c r="G37" s="124"/>
    </row>
    <row r="38" spans="1:10" s="125" customFormat="1" ht="21.6" customHeight="1" x14ac:dyDescent="0.2">
      <c r="A38" s="219"/>
      <c r="B38" s="212" t="s">
        <v>155</v>
      </c>
      <c r="C38" s="161"/>
      <c r="D38" s="162"/>
      <c r="E38" s="90"/>
      <c r="F38" s="163"/>
      <c r="G38" s="124"/>
    </row>
    <row r="39" spans="1:10" s="125" customFormat="1" ht="21.6" customHeight="1" x14ac:dyDescent="0.2">
      <c r="A39" s="165">
        <v>36</v>
      </c>
      <c r="B39" s="91" t="str">
        <f>VLOOKUP(A39,'База спортсменов'!A:H,3,FALSE)</f>
        <v>МЕРШИНА Валерия Максимовна</v>
      </c>
      <c r="C39" s="161">
        <f>VLOOKUP(A39,'База спортсменов'!A:H,4,FALSE)</f>
        <v>40357</v>
      </c>
      <c r="D39" s="162" t="str">
        <f>VLOOKUP(A39,'База спортсменов'!A:H,5,FALSE)</f>
        <v>КМС</v>
      </c>
      <c r="E39" s="90" t="str">
        <f>IF(VLOOKUP(A39,'База спортсменов'!A:H,8,FALSE)&gt;0,VLOOKUP(A39,'База спортсменов'!A:H,8,FALSE),"")</f>
        <v/>
      </c>
      <c r="F39" s="163" t="str">
        <f>VLOOKUP(A39,'База спортсменов'!A:H,7,FALSE)</f>
        <v>ГБУ ДО СШОР Петродворцового района</v>
      </c>
      <c r="G39" s="124"/>
      <c r="H39" s="125" t="str">
        <f>VLOOKUP(A39,'База спортсменов'!A:H,6,FALSE)</f>
        <v>г. Санкт-Петербург</v>
      </c>
      <c r="I39" s="122"/>
      <c r="J39" s="122"/>
    </row>
    <row r="40" spans="1:10" s="125" customFormat="1" ht="21.6" customHeight="1" x14ac:dyDescent="0.2">
      <c r="A40" s="219">
        <v>35</v>
      </c>
      <c r="B40" s="91" t="str">
        <f>VLOOKUP(A40,'База спортсменов'!A:H,3,FALSE)</f>
        <v>АДЦЕЕВА Софья Юрьевна</v>
      </c>
      <c r="C40" s="161">
        <f>VLOOKUP(A40,'База спортсменов'!A:H,4,FALSE)</f>
        <v>40172</v>
      </c>
      <c r="D40" s="162" t="str">
        <f>VLOOKUP(A40,'База спортсменов'!A:H,5,FALSE)</f>
        <v>КМС</v>
      </c>
      <c r="E40" s="90" t="str">
        <f>IF(VLOOKUP(A40,'База спортсменов'!A:H,8,FALSE)&gt;0,VLOOKUP(A40,'База спортсменов'!A:H,8,FALSE),"")</f>
        <v/>
      </c>
      <c r="F40" s="163" t="str">
        <f>VLOOKUP(A40,'База спортсменов'!A:H,7,FALSE)</f>
        <v>ГБУ ДО СШОР Петродворцового района</v>
      </c>
      <c r="G40" s="124"/>
      <c r="H40" s="125" t="str">
        <f>VLOOKUP(A40,'База спортсменов'!A:H,6,FALSE)</f>
        <v>г. Санкт-Петербург</v>
      </c>
    </row>
    <row r="41" spans="1:10" s="214" customFormat="1" ht="21.6" customHeight="1" x14ac:dyDescent="0.2">
      <c r="A41" s="219"/>
      <c r="B41" s="164" t="s">
        <v>159</v>
      </c>
      <c r="C41" s="220"/>
      <c r="D41" s="221"/>
      <c r="E41" s="222"/>
      <c r="F41" s="163"/>
      <c r="G41" s="124"/>
      <c r="H41" s="213"/>
      <c r="I41" s="213"/>
    </row>
    <row r="42" spans="1:10" s="125" customFormat="1" ht="21.6" customHeight="1" x14ac:dyDescent="0.2">
      <c r="A42" s="219"/>
      <c r="B42" s="91"/>
      <c r="C42" s="161"/>
      <c r="D42" s="162"/>
      <c r="E42" s="90"/>
      <c r="F42" s="163"/>
      <c r="G42" s="124"/>
    </row>
    <row r="43" spans="1:10" s="125" customFormat="1" ht="21.6" customHeight="1" x14ac:dyDescent="0.2">
      <c r="A43" s="219"/>
      <c r="B43" s="212" t="s">
        <v>156</v>
      </c>
      <c r="C43" s="161"/>
      <c r="D43" s="162"/>
      <c r="E43" s="90"/>
      <c r="F43" s="163"/>
      <c r="G43" s="124"/>
    </row>
    <row r="44" spans="1:10" s="125" customFormat="1" ht="34.5" customHeight="1" x14ac:dyDescent="0.2">
      <c r="A44" s="165">
        <v>47</v>
      </c>
      <c r="B44" s="91" t="str">
        <f>VLOOKUP(A44,'База спортсменов'!A:H,3,FALSE)</f>
        <v>БЕДНАЯ Диана Денисовна</v>
      </c>
      <c r="C44" s="161">
        <f>VLOOKUP(A44,'База спортсменов'!A:H,4,FALSE)</f>
        <v>40038</v>
      </c>
      <c r="D44" s="162" t="str">
        <f>VLOOKUP(A44,'База спортсменов'!A:H,5,FALSE)</f>
        <v>КМС</v>
      </c>
      <c r="E44" s="90" t="str">
        <f>IF(VLOOKUP(A44,'База спортсменов'!A:H,8,FALSE)&gt;0,VLOOKUP(A44,'База спортсменов'!A:H,8,FALSE),"")</f>
        <v/>
      </c>
      <c r="F44" s="163" t="str">
        <f>VLOOKUP(A44,'База спортсменов'!A:H,7,FALSE)</f>
        <v>ГБУ ДО ДНР СШОР по велосипедному спорту</v>
      </c>
      <c r="G44" s="124"/>
      <c r="H44" s="125" t="str">
        <f>VLOOKUP(A44,'База спортсменов'!A:H,6,FALSE)</f>
        <v>ДНР</v>
      </c>
      <c r="I44" s="122"/>
      <c r="J44" s="122"/>
    </row>
    <row r="45" spans="1:10" s="125" customFormat="1" ht="37.5" customHeight="1" x14ac:dyDescent="0.2">
      <c r="A45" s="219">
        <v>53</v>
      </c>
      <c r="B45" s="91" t="str">
        <f>VLOOKUP(A45,'База спортсменов'!A:H,3,FALSE)</f>
        <v>ДУДЧЕНКО София Евгеньевна</v>
      </c>
      <c r="C45" s="161">
        <f>VLOOKUP(A45,'База спортсменов'!A:H,4,FALSE)</f>
        <v>40550</v>
      </c>
      <c r="D45" s="162" t="str">
        <f>VLOOKUP(A45,'База спортсменов'!A:H,5,FALSE)</f>
        <v>2 СР</v>
      </c>
      <c r="E45" s="90" t="str">
        <f>IF(VLOOKUP(A45,'База спортсменов'!A:H,8,FALSE)&gt;0,VLOOKUP(A45,'База спортсменов'!A:H,8,FALSE),"")</f>
        <v/>
      </c>
      <c r="F45" s="163" t="str">
        <f>VLOOKUP(A45,'База спортсменов'!A:H,7,FALSE)</f>
        <v>ГБУ ДО ДНР СШОР по велосипедному спорту</v>
      </c>
      <c r="G45" s="124"/>
      <c r="H45" s="125" t="str">
        <f>VLOOKUP(A45,'База спортсменов'!A:H,6,FALSE)</f>
        <v>ДНР</v>
      </c>
    </row>
    <row r="46" spans="1:10" s="214" customFormat="1" ht="21.6" customHeight="1" x14ac:dyDescent="0.2">
      <c r="A46" s="219"/>
      <c r="B46" s="164" t="s">
        <v>160</v>
      </c>
      <c r="C46" s="220"/>
      <c r="D46" s="221"/>
      <c r="E46" s="222"/>
      <c r="F46" s="163"/>
      <c r="G46" s="124"/>
      <c r="H46" s="213"/>
      <c r="I46" s="213"/>
    </row>
    <row r="47" spans="1:10" s="125" customFormat="1" ht="21.6" customHeight="1" x14ac:dyDescent="0.2">
      <c r="A47" s="219"/>
      <c r="B47" s="91"/>
      <c r="C47" s="161"/>
      <c r="D47" s="162"/>
      <c r="E47" s="90"/>
      <c r="F47" s="163"/>
      <c r="G47" s="124"/>
    </row>
    <row r="48" spans="1:10" s="125" customFormat="1" ht="21.6" customHeight="1" x14ac:dyDescent="0.2">
      <c r="A48" s="219"/>
      <c r="B48" s="212" t="s">
        <v>148</v>
      </c>
      <c r="C48" s="161"/>
      <c r="D48" s="162"/>
      <c r="E48" s="90"/>
      <c r="F48" s="163"/>
      <c r="G48" s="124"/>
    </row>
    <row r="49" spans="1:9" s="125" customFormat="1" ht="21.6" customHeight="1" x14ac:dyDescent="0.2">
      <c r="A49" s="219">
        <v>90</v>
      </c>
      <c r="B49" s="91" t="str">
        <f>VLOOKUP(A49,'База спортсменов'!A:H,3,FALSE)</f>
        <v>БЕЛОВА Александра Александровна</v>
      </c>
      <c r="C49" s="161">
        <f>VLOOKUP(A49,'База спортсменов'!A:H,4,FALSE)</f>
        <v>40380</v>
      </c>
      <c r="D49" s="162" t="str">
        <f>VLOOKUP(A49,'База спортсменов'!A:H,5,FALSE)</f>
        <v>1 СР</v>
      </c>
      <c r="E49" s="90" t="str">
        <f>IF(VLOOKUP(A49,'База спортсменов'!A:H,8,FALSE)&gt;0,VLOOKUP(A49,'База спортсменов'!A:H,8,FALSE),"")</f>
        <v/>
      </c>
      <c r="F49" s="163" t="str">
        <f>VLOOKUP(A49,'База спортсменов'!A:H,7,FALSE)</f>
        <v>ГБУ ДО МО "СШОР ПО ВЕЛОСПОРТУ"</v>
      </c>
      <c r="G49" s="124"/>
      <c r="H49" s="125" t="str">
        <f>VLOOKUP(A49,'База спортсменов'!A:H,6,FALSE)</f>
        <v>Московская область</v>
      </c>
    </row>
    <row r="50" spans="1:9" s="213" customFormat="1" ht="21.6" customHeight="1" x14ac:dyDescent="0.2">
      <c r="A50" s="219"/>
      <c r="B50" s="164" t="s">
        <v>161</v>
      </c>
      <c r="C50" s="220"/>
      <c r="D50" s="221"/>
      <c r="E50" s="222"/>
      <c r="F50" s="163"/>
      <c r="G50" s="124"/>
    </row>
    <row r="51" spans="1:9" s="213" customFormat="1" ht="21.6" customHeight="1" x14ac:dyDescent="0.2">
      <c r="A51" s="219"/>
      <c r="B51" s="164"/>
      <c r="C51" s="220"/>
      <c r="D51" s="221"/>
      <c r="E51" s="222"/>
      <c r="F51" s="163"/>
      <c r="G51" s="124"/>
    </row>
    <row r="52" spans="1:9" s="213" customFormat="1" ht="21.6" customHeight="1" x14ac:dyDescent="0.2">
      <c r="A52" s="219"/>
      <c r="B52" s="164" t="s">
        <v>144</v>
      </c>
      <c r="C52" s="220"/>
      <c r="D52" s="221"/>
      <c r="E52" s="222"/>
      <c r="F52" s="163"/>
      <c r="G52" s="124"/>
    </row>
    <row r="53" spans="1:9" s="125" customFormat="1" ht="18" customHeight="1" x14ac:dyDescent="0.2">
      <c r="A53" s="219">
        <v>89</v>
      </c>
      <c r="B53" s="91" t="str">
        <f>VLOOKUP(A53,'База спортсменов'!A:H,3,FALSE)</f>
        <v>ФЕОФАНОВА Мария Вячеславовна</v>
      </c>
      <c r="C53" s="161">
        <f>VLOOKUP(A53,'База спортсменов'!A:H,4,FALSE)</f>
        <v>40341</v>
      </c>
      <c r="D53" s="162" t="str">
        <f>VLOOKUP(A53,'База спортсменов'!A:H,5,FALSE)</f>
        <v>1 СР</v>
      </c>
      <c r="E53" s="90" t="str">
        <f>IF(VLOOKUP(A53,'База спортсменов'!A:H,8,FALSE)&gt;0,VLOOKUP(A53,'База спортсменов'!A:H,8,FALSE),"")</f>
        <v/>
      </c>
      <c r="F53" s="163" t="str">
        <f>VLOOKUP(A53,'База спортсменов'!A:H,7,FALSE)</f>
        <v>ГАУ ДО СО СШОР "Уктусские горы"</v>
      </c>
      <c r="G53" s="124"/>
      <c r="H53" s="125" t="str">
        <f>VLOOKUP(A53,'База спортсменов'!A:H,6,FALSE)</f>
        <v>Свердловская область</v>
      </c>
    </row>
    <row r="54" spans="1:9" s="214" customFormat="1" ht="21.6" customHeight="1" x14ac:dyDescent="0.2">
      <c r="A54" s="219"/>
      <c r="B54" s="164" t="s">
        <v>163</v>
      </c>
      <c r="C54" s="220"/>
      <c r="D54" s="221"/>
      <c r="E54" s="222"/>
      <c r="F54" s="163"/>
      <c r="G54" s="124"/>
      <c r="H54" s="213"/>
      <c r="I54" s="213"/>
    </row>
    <row r="55" spans="1:9" s="125" customFormat="1" ht="12.75" customHeight="1" thickBot="1" x14ac:dyDescent="0.25">
      <c r="A55" s="225"/>
      <c r="B55" s="164"/>
      <c r="C55" s="161"/>
      <c r="D55" s="162"/>
      <c r="E55" s="90"/>
      <c r="F55" s="163"/>
      <c r="G55" s="124"/>
    </row>
    <row r="56" spans="1:9" ht="9" customHeight="1" thickTop="1" x14ac:dyDescent="0.2">
      <c r="A56" s="166"/>
      <c r="B56" s="126"/>
      <c r="C56" s="127"/>
      <c r="D56" s="128"/>
      <c r="E56" s="128"/>
      <c r="F56" s="129"/>
      <c r="G56" s="169"/>
      <c r="H56" s="125"/>
    </row>
    <row r="57" spans="1:9" ht="15.75" x14ac:dyDescent="0.2">
      <c r="A57" s="230" t="s">
        <v>3</v>
      </c>
      <c r="B57" s="231"/>
      <c r="C57" s="231" t="s">
        <v>13</v>
      </c>
      <c r="D57" s="231"/>
      <c r="E57" s="231"/>
      <c r="F57" s="231"/>
      <c r="G57" s="170"/>
    </row>
    <row r="58" spans="1:9" x14ac:dyDescent="0.2">
      <c r="A58" s="232"/>
      <c r="B58" s="233"/>
      <c r="C58" s="233"/>
      <c r="D58" s="234"/>
      <c r="E58" s="234"/>
      <c r="F58" s="234"/>
      <c r="G58" s="171"/>
    </row>
    <row r="59" spans="1:9" x14ac:dyDescent="0.2">
      <c r="A59" s="210"/>
      <c r="B59" s="211"/>
      <c r="C59" s="167"/>
      <c r="D59" s="211"/>
      <c r="E59" s="211"/>
      <c r="F59" s="211"/>
      <c r="G59" s="171"/>
    </row>
    <row r="60" spans="1:9" x14ac:dyDescent="0.2">
      <c r="A60" s="210"/>
      <c r="B60" s="211"/>
      <c r="C60" s="167"/>
      <c r="D60" s="211"/>
      <c r="E60" s="211"/>
      <c r="F60" s="211"/>
      <c r="G60" s="171"/>
    </row>
    <row r="61" spans="1:9" x14ac:dyDescent="0.2">
      <c r="A61" s="210"/>
      <c r="B61" s="211"/>
      <c r="C61" s="167"/>
      <c r="D61" s="211"/>
      <c r="E61" s="211"/>
      <c r="F61" s="211"/>
      <c r="G61" s="171"/>
    </row>
    <row r="62" spans="1:9" x14ac:dyDescent="0.2">
      <c r="A62" s="226"/>
      <c r="B62" s="227"/>
      <c r="C62" s="227"/>
      <c r="D62" s="227"/>
      <c r="E62" s="227"/>
      <c r="F62" s="227"/>
      <c r="G62" s="223"/>
    </row>
    <row r="63" spans="1:9" ht="16.5" thickBot="1" x14ac:dyDescent="0.25">
      <c r="A63" s="228" t="str">
        <f>IF(E16&lt;&gt;0,E16,"")</f>
        <v/>
      </c>
      <c r="B63" s="229"/>
      <c r="C63" s="229" t="str">
        <f>IF(E17&lt;&gt;0,E17,"")</f>
        <v xml:space="preserve">ЕЛИФЕРОВ А. В.  (ВК, г. Воронежская область) </v>
      </c>
      <c r="D63" s="229"/>
      <c r="E63" s="229"/>
      <c r="F63" s="229"/>
      <c r="G63" s="172"/>
    </row>
    <row r="64" spans="1:9" ht="13.5" thickTop="1" x14ac:dyDescent="0.2">
      <c r="A64" s="78"/>
      <c r="B64" s="1"/>
      <c r="C64" s="168"/>
      <c r="D64" s="1"/>
      <c r="E64" s="1"/>
      <c r="F64" s="1"/>
      <c r="G64" s="79"/>
    </row>
    <row r="67" spans="1:1" x14ac:dyDescent="0.2">
      <c r="A67" s="102" t="s">
        <v>61</v>
      </c>
    </row>
    <row r="69" spans="1:1" x14ac:dyDescent="0.2">
      <c r="A69" s="102" t="s">
        <v>52</v>
      </c>
    </row>
    <row r="70" spans="1:1" x14ac:dyDescent="0.2">
      <c r="A70" s="102" t="s">
        <v>53</v>
      </c>
    </row>
    <row r="71" spans="1:1" x14ac:dyDescent="0.2">
      <c r="A71" s="102" t="s">
        <v>55</v>
      </c>
    </row>
    <row r="72" spans="1:1" x14ac:dyDescent="0.2">
      <c r="A72" s="102" t="s">
        <v>54</v>
      </c>
    </row>
    <row r="73" spans="1:1" x14ac:dyDescent="0.2">
      <c r="A73" s="102" t="s">
        <v>56</v>
      </c>
    </row>
    <row r="74" spans="1:1" x14ac:dyDescent="0.2">
      <c r="A74" s="102" t="s">
        <v>57</v>
      </c>
    </row>
    <row r="75" spans="1:1" x14ac:dyDescent="0.2">
      <c r="A75" s="102" t="s">
        <v>58</v>
      </c>
    </row>
    <row r="77" spans="1:1" x14ac:dyDescent="0.2">
      <c r="A77" s="102" t="s">
        <v>78</v>
      </c>
    </row>
  </sheetData>
  <sortState xmlns:xlrd2="http://schemas.microsoft.com/office/spreadsheetml/2017/richdata2" ref="A23:J49">
    <sortCondition ref="H23:H49"/>
  </sortState>
  <mergeCells count="20">
    <mergeCell ref="A12:G12"/>
    <mergeCell ref="A1:G1"/>
    <mergeCell ref="A2:G2"/>
    <mergeCell ref="A3:G3"/>
    <mergeCell ref="A4:G4"/>
    <mergeCell ref="A5:G5"/>
    <mergeCell ref="A6:G6"/>
    <mergeCell ref="A7:G7"/>
    <mergeCell ref="A8:F8"/>
    <mergeCell ref="A9:G9"/>
    <mergeCell ref="A10:G10"/>
    <mergeCell ref="A11:G11"/>
    <mergeCell ref="A62:C62"/>
    <mergeCell ref="D62:F62"/>
    <mergeCell ref="A63:B63"/>
    <mergeCell ref="C63:F63"/>
    <mergeCell ref="A57:B57"/>
    <mergeCell ref="C57:F57"/>
    <mergeCell ref="A58:C58"/>
    <mergeCell ref="D58:F58"/>
  </mergeCells>
  <conditionalFormatting sqref="A36">
    <cfRule type="duplicateValues" dxfId="11" priority="7"/>
  </conditionalFormatting>
  <conditionalFormatting sqref="A36">
    <cfRule type="duplicateValues" dxfId="10" priority="8"/>
  </conditionalFormatting>
  <conditionalFormatting sqref="A36">
    <cfRule type="duplicateValues" dxfId="9" priority="6"/>
  </conditionalFormatting>
  <conditionalFormatting sqref="A41">
    <cfRule type="duplicateValues" dxfId="8" priority="5"/>
  </conditionalFormatting>
  <conditionalFormatting sqref="A46">
    <cfRule type="duplicateValues" dxfId="7" priority="4"/>
  </conditionalFormatting>
  <conditionalFormatting sqref="A50:A52">
    <cfRule type="duplicateValues" dxfId="6" priority="2"/>
  </conditionalFormatting>
  <conditionalFormatting sqref="A53 A23:A35 A37:A40 A42:A45 A47:A49">
    <cfRule type="duplicateValues" dxfId="5" priority="147"/>
  </conditionalFormatting>
  <conditionalFormatting sqref="A54">
    <cfRule type="duplicateValues" dxfId="4" priority="1"/>
  </conditionalFormatting>
  <printOptions horizontalCentered="1"/>
  <pageMargins left="0.39370078740157483" right="0.39370078740157483" top="0.9916666666666667" bottom="0.55833333333333335" header="0.31496062992125984" footer="0.31496062992125984"/>
  <pageSetup paperSize="9" scale="65" fitToHeight="0" orientation="portrait" r:id="rId1"/>
  <headerFooter alignWithMargins="0">
    <oddHeader>&amp;L&amp;"Calibri,полужирный курсив"&amp;UРЕЗУЛЬТАТЫ НА САЙТЕ WWW.FVSR|highway|results&amp;C&amp;"Calibri,обычный"&amp;8&amp;A&amp;R&amp;"Calibri,полужирный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rowBreaks count="1" manualBreakCount="1">
    <brk id="63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249977111117893"/>
    <pageSetUpPr fitToPage="1"/>
  </sheetPr>
  <dimension ref="A1:R81"/>
  <sheetViews>
    <sheetView tabSelected="1" view="pageBreakPreview" topLeftCell="H1" zoomScale="90" zoomScaleSheetLayoutView="90" workbookViewId="0">
      <selection activeCell="N1" sqref="N1:AH1048576"/>
    </sheetView>
  </sheetViews>
  <sheetFormatPr defaultColWidth="9.140625" defaultRowHeight="12.75" x14ac:dyDescent="0.2"/>
  <cols>
    <col min="1" max="1" width="7" style="1" customWidth="1"/>
    <col min="2" max="2" width="7" style="19" customWidth="1"/>
    <col min="3" max="3" width="17.140625" style="19" customWidth="1"/>
    <col min="4" max="4" width="13.7109375" style="16" hidden="1" customWidth="1"/>
    <col min="5" max="5" width="46.7109375" style="1" customWidth="1"/>
    <col min="6" max="6" width="11.7109375" style="1" customWidth="1"/>
    <col min="7" max="7" width="7.7109375" style="1" customWidth="1"/>
    <col min="8" max="8" width="22.42578125" style="1" customWidth="1"/>
    <col min="9" max="9" width="11.42578125" style="1" customWidth="1"/>
    <col min="10" max="10" width="12.140625" style="1" customWidth="1"/>
    <col min="11" max="11" width="13.5703125" style="68" customWidth="1"/>
    <col min="12" max="12" width="13.28515625" style="1" customWidth="1"/>
    <col min="13" max="13" width="20.5703125" style="1" customWidth="1"/>
    <col min="14" max="16384" width="9.140625" style="1"/>
  </cols>
  <sheetData>
    <row r="1" spans="1:18" ht="15.75" customHeight="1" x14ac:dyDescent="0.2">
      <c r="A1" s="291" t="s">
        <v>0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</row>
    <row r="2" spans="1:18" ht="15.75" customHeight="1" x14ac:dyDescent="0.2">
      <c r="A2" s="291" t="s">
        <v>88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</row>
    <row r="3" spans="1:18" ht="15.75" customHeight="1" x14ac:dyDescent="0.2">
      <c r="A3" s="291" t="s">
        <v>11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</row>
    <row r="4" spans="1:18" ht="21" x14ac:dyDescent="0.2">
      <c r="A4" s="291" t="s">
        <v>79</v>
      </c>
      <c r="B4" s="291"/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</row>
    <row r="5" spans="1:18" x14ac:dyDescent="0.2">
      <c r="A5" s="233" t="s">
        <v>164</v>
      </c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P5" s="31"/>
    </row>
    <row r="6" spans="1:18" s="2" customFormat="1" ht="28.5" x14ac:dyDescent="0.2">
      <c r="A6" s="274" t="s">
        <v>92</v>
      </c>
      <c r="B6" s="274"/>
      <c r="C6" s="274"/>
      <c r="D6" s="274"/>
      <c r="E6" s="274"/>
      <c r="F6" s="274"/>
      <c r="G6" s="274"/>
      <c r="H6" s="274"/>
      <c r="I6" s="274"/>
      <c r="J6" s="274"/>
      <c r="K6" s="274"/>
      <c r="L6" s="274"/>
      <c r="M6" s="274"/>
      <c r="R6" s="31"/>
    </row>
    <row r="7" spans="1:18" s="2" customFormat="1" ht="18" customHeight="1" x14ac:dyDescent="0.2">
      <c r="A7" s="275" t="s">
        <v>18</v>
      </c>
      <c r="B7" s="275"/>
      <c r="C7" s="275"/>
      <c r="D7" s="275"/>
      <c r="E7" s="275"/>
      <c r="F7" s="275"/>
      <c r="G7" s="275"/>
      <c r="H7" s="275"/>
      <c r="I7" s="275"/>
      <c r="J7" s="275"/>
      <c r="K7" s="275"/>
      <c r="L7" s="275"/>
      <c r="M7" s="275"/>
    </row>
    <row r="8" spans="1:18" s="2" customFormat="1" ht="4.5" customHeight="1" thickBot="1" x14ac:dyDescent="0.25">
      <c r="A8" s="275" t="s">
        <v>164</v>
      </c>
      <c r="B8" s="275"/>
      <c r="C8" s="275"/>
      <c r="D8" s="275"/>
      <c r="E8" s="275"/>
      <c r="F8" s="275"/>
      <c r="G8" s="275"/>
      <c r="H8" s="275"/>
      <c r="I8" s="275"/>
      <c r="J8" s="275"/>
      <c r="K8" s="275"/>
      <c r="L8" s="275"/>
      <c r="M8" s="275"/>
    </row>
    <row r="9" spans="1:18" ht="19.5" customHeight="1" x14ac:dyDescent="0.2">
      <c r="A9" s="276" t="s">
        <v>23</v>
      </c>
      <c r="B9" s="277"/>
      <c r="C9" s="277"/>
      <c r="D9" s="277"/>
      <c r="E9" s="277"/>
      <c r="F9" s="277"/>
      <c r="G9" s="277"/>
      <c r="H9" s="277"/>
      <c r="I9" s="277"/>
      <c r="J9" s="277"/>
      <c r="K9" s="277"/>
      <c r="L9" s="277"/>
      <c r="M9" s="278"/>
    </row>
    <row r="10" spans="1:18" ht="18" customHeight="1" x14ac:dyDescent="0.2">
      <c r="A10" s="288" t="s">
        <v>43</v>
      </c>
      <c r="B10" s="289"/>
      <c r="C10" s="289"/>
      <c r="D10" s="289"/>
      <c r="E10" s="289"/>
      <c r="F10" s="289"/>
      <c r="G10" s="289"/>
      <c r="H10" s="289"/>
      <c r="I10" s="289"/>
      <c r="J10" s="289"/>
      <c r="K10" s="289"/>
      <c r="L10" s="289"/>
      <c r="M10" s="290"/>
    </row>
    <row r="11" spans="1:18" ht="19.5" customHeight="1" x14ac:dyDescent="0.2">
      <c r="A11" s="288" t="s">
        <v>83</v>
      </c>
      <c r="B11" s="289"/>
      <c r="C11" s="289"/>
      <c r="D11" s="289"/>
      <c r="E11" s="289"/>
      <c r="F11" s="289"/>
      <c r="G11" s="289"/>
      <c r="H11" s="289"/>
      <c r="I11" s="289"/>
      <c r="J11" s="289"/>
      <c r="K11" s="289"/>
      <c r="L11" s="289"/>
      <c r="M11" s="290"/>
    </row>
    <row r="12" spans="1:18" ht="5.25" customHeight="1" x14ac:dyDescent="0.2">
      <c r="A12" s="279" t="s">
        <v>164</v>
      </c>
      <c r="B12" s="280"/>
      <c r="C12" s="280"/>
      <c r="D12" s="280"/>
      <c r="E12" s="280"/>
      <c r="F12" s="280"/>
      <c r="G12" s="280"/>
      <c r="H12" s="280"/>
      <c r="I12" s="280"/>
      <c r="J12" s="280"/>
      <c r="K12" s="280"/>
      <c r="L12" s="280"/>
      <c r="M12" s="281"/>
    </row>
    <row r="13" spans="1:18" ht="15.75" x14ac:dyDescent="0.2">
      <c r="A13" s="179" t="s">
        <v>167</v>
      </c>
      <c r="B13" s="27"/>
      <c r="C13" s="27"/>
      <c r="D13" s="14"/>
      <c r="E13" s="105"/>
      <c r="F13" s="5"/>
      <c r="G13" s="5"/>
      <c r="H13" s="42" t="s">
        <v>24</v>
      </c>
      <c r="I13" s="5" t="s">
        <v>153</v>
      </c>
      <c r="J13" s="5"/>
      <c r="K13" s="58"/>
      <c r="L13" s="40" t="s">
        <v>29</v>
      </c>
      <c r="M13" s="180" t="s">
        <v>81</v>
      </c>
    </row>
    <row r="14" spans="1:18" ht="15.75" x14ac:dyDescent="0.2">
      <c r="A14" s="181" t="s">
        <v>168</v>
      </c>
      <c r="B14" s="18"/>
      <c r="C14" s="18"/>
      <c r="D14" s="15"/>
      <c r="E14" s="131"/>
      <c r="F14" s="6"/>
      <c r="G14" s="6"/>
      <c r="H14" s="7" t="s">
        <v>165</v>
      </c>
      <c r="I14" s="208" t="s">
        <v>154</v>
      </c>
      <c r="J14" s="6"/>
      <c r="K14" s="59"/>
      <c r="L14" s="41" t="s">
        <v>89</v>
      </c>
      <c r="M14" s="182" t="s">
        <v>93</v>
      </c>
    </row>
    <row r="15" spans="1:18" ht="15" x14ac:dyDescent="0.2">
      <c r="A15" s="269" t="s">
        <v>10</v>
      </c>
      <c r="B15" s="270"/>
      <c r="C15" s="270"/>
      <c r="D15" s="270"/>
      <c r="E15" s="270"/>
      <c r="F15" s="270"/>
      <c r="G15" s="270"/>
      <c r="H15" s="271"/>
      <c r="I15" s="25" t="s">
        <v>1</v>
      </c>
      <c r="J15" s="24"/>
      <c r="K15" s="60"/>
      <c r="L15" s="24"/>
      <c r="M15" s="183"/>
    </row>
    <row r="16" spans="1:18" ht="15" x14ac:dyDescent="0.2">
      <c r="A16" s="184" t="s">
        <v>19</v>
      </c>
      <c r="B16" s="20"/>
      <c r="C16" s="20"/>
      <c r="D16" s="17"/>
      <c r="E16" s="11"/>
      <c r="F16" s="12"/>
      <c r="G16" s="11"/>
      <c r="H16" s="13" t="s">
        <v>164</v>
      </c>
      <c r="I16" s="52" t="s">
        <v>47</v>
      </c>
      <c r="J16" s="8"/>
      <c r="K16" s="61"/>
      <c r="L16" s="8"/>
      <c r="M16" s="185" t="s">
        <v>82</v>
      </c>
    </row>
    <row r="17" spans="1:13" ht="15" x14ac:dyDescent="0.2">
      <c r="A17" s="184" t="s">
        <v>20</v>
      </c>
      <c r="B17" s="20"/>
      <c r="C17" s="20"/>
      <c r="D17" s="17"/>
      <c r="E17" s="10"/>
      <c r="F17" s="12"/>
      <c r="G17" s="11"/>
      <c r="H17" s="13" t="s">
        <v>90</v>
      </c>
      <c r="I17" s="52" t="s">
        <v>48</v>
      </c>
      <c r="J17" s="8"/>
      <c r="K17" s="61"/>
      <c r="L17" s="158"/>
      <c r="M17" s="201"/>
    </row>
    <row r="18" spans="1:13" ht="15" x14ac:dyDescent="0.2">
      <c r="A18" s="184" t="s">
        <v>21</v>
      </c>
      <c r="B18" s="20"/>
      <c r="C18" s="20"/>
      <c r="D18" s="17"/>
      <c r="E18" s="10"/>
      <c r="F18" s="12"/>
      <c r="G18" s="11"/>
      <c r="H18" s="13" t="s">
        <v>91</v>
      </c>
      <c r="I18" s="52" t="s">
        <v>49</v>
      </c>
      <c r="J18" s="8"/>
      <c r="K18" s="61"/>
      <c r="L18" s="158"/>
      <c r="M18" s="201"/>
    </row>
    <row r="19" spans="1:13" ht="16.5" thickBot="1" x14ac:dyDescent="0.25">
      <c r="A19" s="184" t="s">
        <v>17</v>
      </c>
      <c r="B19" s="21"/>
      <c r="C19" s="21"/>
      <c r="D19" s="26"/>
      <c r="E19" s="9"/>
      <c r="F19" s="9"/>
      <c r="G19" s="9"/>
      <c r="H19" s="13" t="s">
        <v>162</v>
      </c>
      <c r="I19" s="157" t="s">
        <v>46</v>
      </c>
      <c r="J19" s="158"/>
      <c r="K19" s="159"/>
      <c r="L19" s="206">
        <v>35</v>
      </c>
      <c r="M19" s="207" t="s">
        <v>84</v>
      </c>
    </row>
    <row r="20" spans="1:13" ht="9.75" customHeight="1" thickTop="1" thickBot="1" x14ac:dyDescent="0.25">
      <c r="A20" s="186"/>
      <c r="B20" s="29"/>
      <c r="C20" s="29"/>
      <c r="D20" s="30"/>
      <c r="E20" s="28"/>
      <c r="F20" s="28"/>
      <c r="G20" s="28"/>
      <c r="H20" s="28"/>
      <c r="I20" s="28"/>
      <c r="J20" s="28"/>
      <c r="K20" s="62"/>
      <c r="L20" s="28"/>
      <c r="M20" s="187"/>
    </row>
    <row r="21" spans="1:13" s="3" customFormat="1" ht="21" customHeight="1" thickTop="1" x14ac:dyDescent="0.2">
      <c r="A21" s="286" t="s">
        <v>7</v>
      </c>
      <c r="B21" s="262" t="s">
        <v>14</v>
      </c>
      <c r="C21" s="262" t="s">
        <v>45</v>
      </c>
      <c r="D21" s="284" t="s">
        <v>12</v>
      </c>
      <c r="E21" s="262" t="s">
        <v>2</v>
      </c>
      <c r="F21" s="262" t="s">
        <v>44</v>
      </c>
      <c r="G21" s="262" t="s">
        <v>9</v>
      </c>
      <c r="H21" s="266" t="s">
        <v>15</v>
      </c>
      <c r="I21" s="266" t="s">
        <v>8</v>
      </c>
      <c r="J21" s="262" t="s">
        <v>28</v>
      </c>
      <c r="K21" s="282" t="s">
        <v>25</v>
      </c>
      <c r="L21" s="272" t="s">
        <v>27</v>
      </c>
      <c r="M21" s="260" t="s">
        <v>16</v>
      </c>
    </row>
    <row r="22" spans="1:13" s="3" customFormat="1" ht="13.5" customHeight="1" thickBot="1" x14ac:dyDescent="0.25">
      <c r="A22" s="287"/>
      <c r="B22" s="263"/>
      <c r="C22" s="263"/>
      <c r="D22" s="285"/>
      <c r="E22" s="263"/>
      <c r="F22" s="263"/>
      <c r="G22" s="263"/>
      <c r="H22" s="267"/>
      <c r="I22" s="267"/>
      <c r="J22" s="263"/>
      <c r="K22" s="283"/>
      <c r="L22" s="273"/>
      <c r="M22" s="261"/>
    </row>
    <row r="23" spans="1:13" s="4" customFormat="1" ht="26.25" customHeight="1" thickTop="1" x14ac:dyDescent="0.2">
      <c r="A23" s="202">
        <v>1</v>
      </c>
      <c r="B23" s="47">
        <v>47</v>
      </c>
      <c r="C23" s="47" t="s">
        <v>136</v>
      </c>
      <c r="D23" s="48"/>
      <c r="E23" s="49" t="s">
        <v>137</v>
      </c>
      <c r="F23" s="134">
        <v>40038</v>
      </c>
      <c r="G23" s="50" t="s">
        <v>40</v>
      </c>
      <c r="H23" s="95" t="s">
        <v>138</v>
      </c>
      <c r="I23" s="85">
        <v>4.5185185185185182E-2</v>
      </c>
      <c r="J23" s="86" t="s">
        <v>164</v>
      </c>
      <c r="K23" s="63">
        <v>32.274590163934427</v>
      </c>
      <c r="L23" s="135"/>
      <c r="M23" s="189"/>
    </row>
    <row r="24" spans="1:13" s="4" customFormat="1" ht="26.25" customHeight="1" x14ac:dyDescent="0.2">
      <c r="A24" s="190">
        <v>2</v>
      </c>
      <c r="B24" s="43">
        <v>36</v>
      </c>
      <c r="C24" s="43" t="s">
        <v>99</v>
      </c>
      <c r="D24" s="37"/>
      <c r="E24" s="44" t="s">
        <v>100</v>
      </c>
      <c r="F24" s="134">
        <v>40357</v>
      </c>
      <c r="G24" s="38" t="s">
        <v>40</v>
      </c>
      <c r="H24" s="96" t="s">
        <v>97</v>
      </c>
      <c r="I24" s="86">
        <v>4.5185185185185182E-2</v>
      </c>
      <c r="J24" s="86" t="s">
        <v>164</v>
      </c>
      <c r="K24" s="64">
        <v>32.274590163934427</v>
      </c>
      <c r="L24" s="36"/>
      <c r="M24" s="191"/>
    </row>
    <row r="25" spans="1:13" s="4" customFormat="1" ht="26.25" customHeight="1" x14ac:dyDescent="0.2">
      <c r="A25" s="188">
        <v>3</v>
      </c>
      <c r="B25" s="39">
        <v>35</v>
      </c>
      <c r="C25" s="43" t="s">
        <v>95</v>
      </c>
      <c r="D25" s="37"/>
      <c r="E25" s="44" t="s">
        <v>96</v>
      </c>
      <c r="F25" s="134">
        <v>40172</v>
      </c>
      <c r="G25" s="38" t="s">
        <v>40</v>
      </c>
      <c r="H25" s="96" t="s">
        <v>97</v>
      </c>
      <c r="I25" s="86">
        <v>4.8171296296296295E-2</v>
      </c>
      <c r="J25" s="86">
        <v>2.986111111111113E-3</v>
      </c>
      <c r="K25" s="64">
        <v>30.27390677558866</v>
      </c>
      <c r="L25" s="36"/>
      <c r="M25" s="191"/>
    </row>
    <row r="26" spans="1:13" s="4" customFormat="1" ht="26.25" customHeight="1" x14ac:dyDescent="0.2">
      <c r="A26" s="190">
        <v>4</v>
      </c>
      <c r="B26" s="39">
        <v>90</v>
      </c>
      <c r="C26" s="43" t="s">
        <v>146</v>
      </c>
      <c r="D26" s="37"/>
      <c r="E26" s="44" t="s">
        <v>147</v>
      </c>
      <c r="F26" s="134">
        <v>40380</v>
      </c>
      <c r="G26" s="38" t="s">
        <v>64</v>
      </c>
      <c r="H26" s="96" t="s">
        <v>148</v>
      </c>
      <c r="I26" s="86">
        <v>4.8449074074074075E-2</v>
      </c>
      <c r="J26" s="86">
        <v>3.2638888888888926E-3</v>
      </c>
      <c r="K26" s="64">
        <v>30.100334448160535</v>
      </c>
      <c r="L26" s="36"/>
      <c r="M26" s="191"/>
    </row>
    <row r="27" spans="1:13" s="4" customFormat="1" ht="26.25" customHeight="1" x14ac:dyDescent="0.2">
      <c r="A27" s="188">
        <v>5</v>
      </c>
      <c r="B27" s="39">
        <v>8</v>
      </c>
      <c r="C27" s="43" t="s">
        <v>116</v>
      </c>
      <c r="D27" s="37"/>
      <c r="E27" s="44" t="s">
        <v>117</v>
      </c>
      <c r="F27" s="134">
        <v>40244</v>
      </c>
      <c r="G27" s="38" t="s">
        <v>107</v>
      </c>
      <c r="H27" s="96" t="s">
        <v>103</v>
      </c>
      <c r="I27" s="86">
        <v>4.9953703703703702E-2</v>
      </c>
      <c r="J27" s="86">
        <v>4.7685185185185192E-3</v>
      </c>
      <c r="K27" s="64">
        <v>29.193697868396665</v>
      </c>
      <c r="L27" s="36"/>
      <c r="M27" s="191"/>
    </row>
    <row r="28" spans="1:13" s="4" customFormat="1" ht="26.25" customHeight="1" x14ac:dyDescent="0.2">
      <c r="A28" s="190">
        <v>6</v>
      </c>
      <c r="B28" s="39">
        <v>14</v>
      </c>
      <c r="C28" s="43" t="s">
        <v>130</v>
      </c>
      <c r="D28" s="37"/>
      <c r="E28" s="44" t="s">
        <v>131</v>
      </c>
      <c r="F28" s="134">
        <v>39890</v>
      </c>
      <c r="G28" s="38" t="s">
        <v>40</v>
      </c>
      <c r="H28" s="96" t="s">
        <v>103</v>
      </c>
      <c r="I28" s="86">
        <v>5.2199074074074071E-2</v>
      </c>
      <c r="J28" s="86">
        <v>7.013888888888889E-3</v>
      </c>
      <c r="K28" s="64">
        <v>27.937915742793791</v>
      </c>
      <c r="L28" s="36"/>
      <c r="M28" s="191"/>
    </row>
    <row r="29" spans="1:13" s="4" customFormat="1" ht="26.25" customHeight="1" x14ac:dyDescent="0.2">
      <c r="A29" s="188">
        <v>7</v>
      </c>
      <c r="B29" s="39">
        <v>10</v>
      </c>
      <c r="C29" s="43" t="s">
        <v>120</v>
      </c>
      <c r="D29" s="37"/>
      <c r="E29" s="44" t="s">
        <v>121</v>
      </c>
      <c r="F29" s="134">
        <v>40249</v>
      </c>
      <c r="G29" s="38" t="s">
        <v>40</v>
      </c>
      <c r="H29" s="96" t="s">
        <v>103</v>
      </c>
      <c r="I29" s="86">
        <v>5.2222222222222225E-2</v>
      </c>
      <c r="J29" s="86">
        <v>7.037037037037043E-3</v>
      </c>
      <c r="K29" s="64">
        <v>27.925531914893618</v>
      </c>
      <c r="L29" s="36"/>
      <c r="M29" s="191"/>
    </row>
    <row r="30" spans="1:13" s="4" customFormat="1" ht="26.25" customHeight="1" x14ac:dyDescent="0.2">
      <c r="A30" s="190">
        <v>8</v>
      </c>
      <c r="B30" s="39">
        <v>11</v>
      </c>
      <c r="C30" s="43" t="s">
        <v>126</v>
      </c>
      <c r="D30" s="37"/>
      <c r="E30" s="44" t="s">
        <v>127</v>
      </c>
      <c r="F30" s="134">
        <v>40366</v>
      </c>
      <c r="G30" s="38" t="s">
        <v>107</v>
      </c>
      <c r="H30" s="96" t="s">
        <v>103</v>
      </c>
      <c r="I30" s="86">
        <v>5.226851851851852E-2</v>
      </c>
      <c r="J30" s="86">
        <v>7.0833333333333373E-3</v>
      </c>
      <c r="K30" s="64">
        <v>27.900797165633303</v>
      </c>
      <c r="L30" s="36"/>
      <c r="M30" s="191"/>
    </row>
    <row r="31" spans="1:13" s="4" customFormat="1" ht="30" customHeight="1" x14ac:dyDescent="0.2">
      <c r="A31" s="188">
        <v>9</v>
      </c>
      <c r="B31" s="39">
        <v>15</v>
      </c>
      <c r="C31" s="43" t="s">
        <v>122</v>
      </c>
      <c r="D31" s="37"/>
      <c r="E31" s="44" t="s">
        <v>123</v>
      </c>
      <c r="F31" s="134">
        <v>40007</v>
      </c>
      <c r="G31" s="38" t="s">
        <v>64</v>
      </c>
      <c r="H31" s="96" t="s">
        <v>103</v>
      </c>
      <c r="I31" s="86">
        <v>5.2314814814814814E-2</v>
      </c>
      <c r="J31" s="86">
        <v>7.1296296296296316E-3</v>
      </c>
      <c r="K31" s="64">
        <v>27.876106194690266</v>
      </c>
      <c r="L31" s="36"/>
      <c r="M31" s="191"/>
    </row>
    <row r="32" spans="1:13" s="4" customFormat="1" ht="26.25" customHeight="1" x14ac:dyDescent="0.2">
      <c r="A32" s="190">
        <v>10</v>
      </c>
      <c r="B32" s="39">
        <v>89</v>
      </c>
      <c r="C32" s="43" t="s">
        <v>142</v>
      </c>
      <c r="D32" s="37"/>
      <c r="E32" s="44" t="s">
        <v>143</v>
      </c>
      <c r="F32" s="134">
        <v>40341</v>
      </c>
      <c r="G32" s="38" t="s">
        <v>64</v>
      </c>
      <c r="H32" s="96" t="s">
        <v>144</v>
      </c>
      <c r="I32" s="86">
        <v>5.2337962962962961E-2</v>
      </c>
      <c r="J32" s="86">
        <v>7.1527777777777787E-3</v>
      </c>
      <c r="K32" s="64">
        <v>27.86377708978328</v>
      </c>
      <c r="L32" s="36"/>
      <c r="M32" s="191"/>
    </row>
    <row r="33" spans="1:13" s="4" customFormat="1" ht="26.25" customHeight="1" x14ac:dyDescent="0.2">
      <c r="A33" s="188">
        <v>11</v>
      </c>
      <c r="B33" s="39">
        <v>5</v>
      </c>
      <c r="C33" s="43" t="s">
        <v>114</v>
      </c>
      <c r="D33" s="37"/>
      <c r="E33" s="44" t="s">
        <v>166</v>
      </c>
      <c r="F33" s="134">
        <v>40723</v>
      </c>
      <c r="G33" s="38" t="s">
        <v>110</v>
      </c>
      <c r="H33" s="96" t="s">
        <v>103</v>
      </c>
      <c r="I33" s="86">
        <v>5.275462962962963E-2</v>
      </c>
      <c r="J33" s="86">
        <v>7.5694444444444481E-3</v>
      </c>
      <c r="K33" s="64">
        <v>27.643703378674857</v>
      </c>
      <c r="L33" s="36"/>
      <c r="M33" s="191"/>
    </row>
    <row r="34" spans="1:13" s="4" customFormat="1" ht="26.25" customHeight="1" x14ac:dyDescent="0.2">
      <c r="A34" s="190">
        <v>12</v>
      </c>
      <c r="B34" s="39">
        <v>12</v>
      </c>
      <c r="C34" s="43" t="s">
        <v>101</v>
      </c>
      <c r="D34" s="37"/>
      <c r="E34" s="44" t="s">
        <v>102</v>
      </c>
      <c r="F34" s="134">
        <v>40115</v>
      </c>
      <c r="G34" s="38" t="s">
        <v>40</v>
      </c>
      <c r="H34" s="96" t="s">
        <v>103</v>
      </c>
      <c r="I34" s="86">
        <v>5.3530092592592594E-2</v>
      </c>
      <c r="J34" s="86">
        <v>8.344907407407412E-3</v>
      </c>
      <c r="K34" s="64">
        <v>27.243243243243242</v>
      </c>
      <c r="L34" s="36"/>
      <c r="M34" s="191"/>
    </row>
    <row r="35" spans="1:13" s="4" customFormat="1" ht="28.5" customHeight="1" x14ac:dyDescent="0.2">
      <c r="A35" s="188">
        <v>13</v>
      </c>
      <c r="B35" s="39">
        <v>6</v>
      </c>
      <c r="C35" s="43" t="s">
        <v>124</v>
      </c>
      <c r="D35" s="37"/>
      <c r="E35" s="44" t="s">
        <v>125</v>
      </c>
      <c r="F35" s="134">
        <v>40660</v>
      </c>
      <c r="G35" s="38" t="s">
        <v>110</v>
      </c>
      <c r="H35" s="96" t="s">
        <v>103</v>
      </c>
      <c r="I35" s="86">
        <v>5.5601851851851854E-2</v>
      </c>
      <c r="J35" s="86">
        <v>1.0416666666666671E-2</v>
      </c>
      <c r="K35" s="64">
        <v>26.228143213988343</v>
      </c>
      <c r="L35" s="36"/>
      <c r="M35" s="192"/>
    </row>
    <row r="36" spans="1:13" s="4" customFormat="1" ht="26.25" customHeight="1" x14ac:dyDescent="0.2">
      <c r="A36" s="190">
        <v>14</v>
      </c>
      <c r="B36" s="39">
        <v>13</v>
      </c>
      <c r="C36" s="43" t="s">
        <v>105</v>
      </c>
      <c r="D36" s="37"/>
      <c r="E36" s="44" t="s">
        <v>106</v>
      </c>
      <c r="F36" s="134">
        <v>40434</v>
      </c>
      <c r="G36" s="38" t="s">
        <v>107</v>
      </c>
      <c r="H36" s="96" t="s">
        <v>103</v>
      </c>
      <c r="I36" s="86">
        <v>5.8472222222222224E-2</v>
      </c>
      <c r="J36" s="86">
        <v>1.3287037037037042E-2</v>
      </c>
      <c r="K36" s="64">
        <v>24.940617577197148</v>
      </c>
      <c r="L36" s="36"/>
      <c r="M36" s="191"/>
    </row>
    <row r="37" spans="1:13" s="4" customFormat="1" ht="26.25" customHeight="1" x14ac:dyDescent="0.2">
      <c r="A37" s="188">
        <v>15</v>
      </c>
      <c r="B37" s="39">
        <v>7</v>
      </c>
      <c r="C37" s="43" t="s">
        <v>112</v>
      </c>
      <c r="D37" s="37"/>
      <c r="E37" s="44" t="s">
        <v>113</v>
      </c>
      <c r="F37" s="134">
        <v>40775</v>
      </c>
      <c r="G37" s="38" t="s">
        <v>107</v>
      </c>
      <c r="H37" s="96" t="s">
        <v>103</v>
      </c>
      <c r="I37" s="86">
        <v>5.8969907407407408E-2</v>
      </c>
      <c r="J37" s="86">
        <v>1.3784722222222226E-2</v>
      </c>
      <c r="K37" s="64">
        <v>24.730127576054954</v>
      </c>
      <c r="L37" s="36"/>
      <c r="M37" s="192"/>
    </row>
    <row r="38" spans="1:13" s="4" customFormat="1" ht="26.25" customHeight="1" x14ac:dyDescent="0.2">
      <c r="A38" s="190">
        <v>16</v>
      </c>
      <c r="B38" s="39">
        <v>53</v>
      </c>
      <c r="C38" s="43" t="s">
        <v>140</v>
      </c>
      <c r="D38" s="37"/>
      <c r="E38" s="44" t="s">
        <v>141</v>
      </c>
      <c r="F38" s="134">
        <v>40550</v>
      </c>
      <c r="G38" s="38" t="s">
        <v>107</v>
      </c>
      <c r="H38" s="96" t="s">
        <v>138</v>
      </c>
      <c r="I38" s="86">
        <v>5.9166666666666666E-2</v>
      </c>
      <c r="J38" s="86">
        <v>1.3981481481481484E-2</v>
      </c>
      <c r="K38" s="64">
        <v>24.64788732394366</v>
      </c>
      <c r="L38" s="36"/>
      <c r="M38" s="191"/>
    </row>
    <row r="39" spans="1:13" s="4" customFormat="1" ht="26.25" customHeight="1" x14ac:dyDescent="0.2">
      <c r="A39" s="188">
        <v>17</v>
      </c>
      <c r="B39" s="39">
        <v>9</v>
      </c>
      <c r="C39" s="43" t="s">
        <v>108</v>
      </c>
      <c r="D39" s="37"/>
      <c r="E39" s="44" t="s">
        <v>109</v>
      </c>
      <c r="F39" s="134">
        <v>40283</v>
      </c>
      <c r="G39" s="38" t="s">
        <v>110</v>
      </c>
      <c r="H39" s="96" t="s">
        <v>103</v>
      </c>
      <c r="I39" s="86">
        <v>5.9548611111111108E-2</v>
      </c>
      <c r="J39" s="86">
        <v>1.4363425925925925E-2</v>
      </c>
      <c r="K39" s="64">
        <v>24.489795918367346</v>
      </c>
      <c r="L39" s="36"/>
      <c r="M39" s="191"/>
    </row>
    <row r="40" spans="1:13" s="4" customFormat="1" ht="26.25" customHeight="1" x14ac:dyDescent="0.2">
      <c r="A40" s="190">
        <v>18</v>
      </c>
      <c r="B40" s="39">
        <v>17</v>
      </c>
      <c r="C40" s="43" t="s">
        <v>134</v>
      </c>
      <c r="D40" s="37"/>
      <c r="E40" s="44" t="s">
        <v>135</v>
      </c>
      <c r="F40" s="134">
        <v>40035</v>
      </c>
      <c r="G40" s="38" t="s">
        <v>107</v>
      </c>
      <c r="H40" s="96" t="s">
        <v>103</v>
      </c>
      <c r="I40" s="86">
        <v>5.9687499999999998E-2</v>
      </c>
      <c r="J40" s="86">
        <v>1.4502314814814815E-2</v>
      </c>
      <c r="K40" s="64">
        <v>24.43280977312391</v>
      </c>
      <c r="L40" s="36"/>
      <c r="M40" s="191"/>
    </row>
    <row r="41" spans="1:13" s="4" customFormat="1" ht="26.25" customHeight="1" x14ac:dyDescent="0.2">
      <c r="A41" s="188">
        <v>19</v>
      </c>
      <c r="B41" s="39">
        <v>16</v>
      </c>
      <c r="C41" s="43" t="s">
        <v>132</v>
      </c>
      <c r="D41" s="37"/>
      <c r="E41" s="44" t="s">
        <v>133</v>
      </c>
      <c r="F41" s="134">
        <v>40399</v>
      </c>
      <c r="G41" s="38" t="s">
        <v>107</v>
      </c>
      <c r="H41" s="96" t="s">
        <v>103</v>
      </c>
      <c r="I41" s="86">
        <v>5.9710648148148152E-2</v>
      </c>
      <c r="J41" s="86">
        <v>1.4525462962962969E-2</v>
      </c>
      <c r="K41" s="64">
        <v>24.423337856173678</v>
      </c>
      <c r="L41" s="36"/>
      <c r="M41" s="191"/>
    </row>
    <row r="42" spans="1:13" ht="9" customHeight="1" thickBot="1" x14ac:dyDescent="0.25">
      <c r="A42" s="133"/>
      <c r="B42" s="173"/>
      <c r="C42" s="173"/>
      <c r="D42" s="174"/>
      <c r="E42" s="175"/>
      <c r="F42" s="176"/>
      <c r="G42" s="92"/>
      <c r="H42" s="177"/>
      <c r="I42" s="178"/>
      <c r="J42" s="178"/>
      <c r="K42" s="65"/>
      <c r="L42" s="178"/>
      <c r="M42" s="178"/>
    </row>
    <row r="43" spans="1:13" ht="15.75" thickTop="1" x14ac:dyDescent="0.2">
      <c r="A43" s="268" t="s">
        <v>5</v>
      </c>
      <c r="B43" s="258"/>
      <c r="C43" s="258"/>
      <c r="D43" s="258"/>
      <c r="E43" s="258"/>
      <c r="F43" s="258"/>
      <c r="G43" s="258"/>
      <c r="H43" s="258" t="s">
        <v>6</v>
      </c>
      <c r="I43" s="258"/>
      <c r="J43" s="258"/>
      <c r="K43" s="258"/>
      <c r="L43" s="258"/>
      <c r="M43" s="259"/>
    </row>
    <row r="44" spans="1:13" x14ac:dyDescent="0.2">
      <c r="A44" s="45" t="s">
        <v>30</v>
      </c>
      <c r="B44" s="46"/>
      <c r="C44" s="203" t="s">
        <v>150</v>
      </c>
      <c r="D44" s="46"/>
      <c r="E44" s="51"/>
      <c r="F44" s="70"/>
      <c r="G44" s="77"/>
      <c r="H44" s="53" t="s">
        <v>41</v>
      </c>
      <c r="I44" s="209">
        <v>5</v>
      </c>
      <c r="J44" s="70"/>
      <c r="K44" s="71"/>
      <c r="L44" s="66" t="s">
        <v>39</v>
      </c>
      <c r="M44" s="76">
        <v>0</v>
      </c>
    </row>
    <row r="45" spans="1:13" x14ac:dyDescent="0.2">
      <c r="A45" s="45" t="s">
        <v>31</v>
      </c>
      <c r="B45" s="9"/>
      <c r="C45" s="204">
        <v>0.65</v>
      </c>
      <c r="D45" s="9"/>
      <c r="E45" s="33"/>
      <c r="F45" s="78"/>
      <c r="G45" s="79"/>
      <c r="H45" s="54" t="s">
        <v>34</v>
      </c>
      <c r="I45" s="209">
        <v>19</v>
      </c>
      <c r="J45" s="72"/>
      <c r="K45" s="73"/>
      <c r="L45" s="67" t="s">
        <v>22</v>
      </c>
      <c r="M45" s="76">
        <v>0</v>
      </c>
    </row>
    <row r="46" spans="1:13" x14ac:dyDescent="0.2">
      <c r="A46" s="45" t="s">
        <v>32</v>
      </c>
      <c r="B46" s="9"/>
      <c r="C46" s="205" t="s">
        <v>151</v>
      </c>
      <c r="D46" s="9"/>
      <c r="E46" s="33"/>
      <c r="F46" s="78"/>
      <c r="G46" s="79"/>
      <c r="H46" s="54" t="s">
        <v>35</v>
      </c>
      <c r="I46" s="209">
        <v>19</v>
      </c>
      <c r="J46" s="72"/>
      <c r="K46" s="73"/>
      <c r="L46" s="67" t="s">
        <v>26</v>
      </c>
      <c r="M46" s="76">
        <v>0</v>
      </c>
    </row>
    <row r="47" spans="1:13" x14ac:dyDescent="0.2">
      <c r="A47" s="45" t="s">
        <v>33</v>
      </c>
      <c r="B47" s="9"/>
      <c r="C47" s="205" t="s">
        <v>152</v>
      </c>
      <c r="D47" s="9"/>
      <c r="E47" s="33"/>
      <c r="F47" s="78"/>
      <c r="G47" s="79"/>
      <c r="H47" s="54" t="s">
        <v>36</v>
      </c>
      <c r="I47" s="209">
        <v>19</v>
      </c>
      <c r="J47" s="72"/>
      <c r="K47" s="73"/>
      <c r="L47" s="67" t="s">
        <v>40</v>
      </c>
      <c r="M47" s="76">
        <v>6</v>
      </c>
    </row>
    <row r="48" spans="1:13" x14ac:dyDescent="0.2">
      <c r="A48" s="45"/>
      <c r="B48" s="9"/>
      <c r="C48" s="56"/>
      <c r="D48" s="9"/>
      <c r="E48" s="33"/>
      <c r="F48" s="78"/>
      <c r="G48" s="79"/>
      <c r="H48" s="54" t="s">
        <v>65</v>
      </c>
      <c r="I48" s="209">
        <v>0</v>
      </c>
      <c r="J48" s="72"/>
      <c r="K48" s="73"/>
      <c r="L48" s="67" t="s">
        <v>64</v>
      </c>
      <c r="M48" s="76">
        <v>3</v>
      </c>
    </row>
    <row r="49" spans="1:13" x14ac:dyDescent="0.2">
      <c r="A49" s="45"/>
      <c r="B49" s="9"/>
      <c r="C49" s="9"/>
      <c r="D49" s="9"/>
      <c r="E49" s="33"/>
      <c r="F49" s="78"/>
      <c r="G49" s="79"/>
      <c r="H49" s="54" t="s">
        <v>37</v>
      </c>
      <c r="I49" s="209">
        <v>0</v>
      </c>
      <c r="J49" s="72"/>
      <c r="K49" s="73"/>
      <c r="L49" s="67" t="s">
        <v>86</v>
      </c>
      <c r="M49" s="76">
        <v>7</v>
      </c>
    </row>
    <row r="50" spans="1:13" x14ac:dyDescent="0.2">
      <c r="A50" s="45"/>
      <c r="B50" s="9"/>
      <c r="C50" s="9"/>
      <c r="D50" s="9"/>
      <c r="E50" s="33"/>
      <c r="F50" s="78"/>
      <c r="G50" s="79"/>
      <c r="H50" s="54" t="s">
        <v>42</v>
      </c>
      <c r="I50" s="209">
        <v>0</v>
      </c>
      <c r="J50" s="72"/>
      <c r="K50" s="73"/>
      <c r="L50" s="67" t="s">
        <v>87</v>
      </c>
      <c r="M50" s="76">
        <v>3</v>
      </c>
    </row>
    <row r="51" spans="1:13" x14ac:dyDescent="0.2">
      <c r="A51" s="45"/>
      <c r="B51" s="9"/>
      <c r="C51" s="9"/>
      <c r="D51" s="9"/>
      <c r="E51" s="33"/>
      <c r="F51" s="80"/>
      <c r="G51" s="81"/>
      <c r="H51" s="54" t="s">
        <v>38</v>
      </c>
      <c r="I51" s="209">
        <v>0</v>
      </c>
      <c r="J51" s="74"/>
      <c r="K51" s="75"/>
      <c r="L51" s="67"/>
      <c r="M51" s="55"/>
    </row>
    <row r="52" spans="1:13" ht="9.75" customHeight="1" x14ac:dyDescent="0.2">
      <c r="A52" s="22"/>
      <c r="M52" s="23"/>
    </row>
    <row r="53" spans="1:13" ht="15.75" x14ac:dyDescent="0.2">
      <c r="A53" s="264" t="s">
        <v>3</v>
      </c>
      <c r="B53" s="231"/>
      <c r="C53" s="231"/>
      <c r="D53" s="231"/>
      <c r="E53" s="231"/>
      <c r="F53" s="231" t="s">
        <v>13</v>
      </c>
      <c r="G53" s="231"/>
      <c r="H53" s="231"/>
      <c r="I53" s="231"/>
      <c r="J53" s="231" t="s">
        <v>4</v>
      </c>
      <c r="K53" s="231"/>
      <c r="L53" s="231"/>
      <c r="M53" s="265"/>
    </row>
    <row r="54" spans="1:13" x14ac:dyDescent="0.2">
      <c r="A54" s="250"/>
      <c r="B54" s="251"/>
      <c r="C54" s="251"/>
      <c r="D54" s="251"/>
      <c r="E54" s="251"/>
      <c r="F54" s="251"/>
      <c r="G54" s="252"/>
      <c r="H54" s="252"/>
      <c r="I54" s="252"/>
      <c r="J54" s="252"/>
      <c r="K54" s="252"/>
      <c r="L54" s="252"/>
      <c r="M54" s="253"/>
    </row>
    <row r="55" spans="1:13" x14ac:dyDescent="0.2">
      <c r="A55" s="82"/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4"/>
    </row>
    <row r="56" spans="1:13" x14ac:dyDescent="0.2">
      <c r="A56" s="82"/>
      <c r="B56" s="83"/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4"/>
    </row>
    <row r="57" spans="1:13" x14ac:dyDescent="0.2">
      <c r="A57" s="82"/>
      <c r="B57" s="83"/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4"/>
    </row>
    <row r="58" spans="1:13" x14ac:dyDescent="0.2">
      <c r="A58" s="82"/>
      <c r="B58" s="83"/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4"/>
    </row>
    <row r="59" spans="1:13" x14ac:dyDescent="0.2">
      <c r="A59" s="250"/>
      <c r="B59" s="251"/>
      <c r="C59" s="251"/>
      <c r="D59" s="251"/>
      <c r="E59" s="251"/>
      <c r="F59" s="251"/>
      <c r="G59" s="251"/>
      <c r="H59" s="251"/>
      <c r="I59" s="251"/>
      <c r="J59" s="251"/>
      <c r="K59" s="251"/>
      <c r="L59" s="251"/>
      <c r="M59" s="254"/>
    </row>
    <row r="60" spans="1:13" x14ac:dyDescent="0.2">
      <c r="A60" s="250"/>
      <c r="B60" s="251"/>
      <c r="C60" s="251"/>
      <c r="D60" s="251"/>
      <c r="E60" s="251"/>
      <c r="F60" s="251"/>
      <c r="G60" s="255"/>
      <c r="H60" s="255"/>
      <c r="I60" s="255"/>
      <c r="J60" s="255"/>
      <c r="K60" s="255"/>
      <c r="L60" s="255"/>
      <c r="M60" s="256"/>
    </row>
    <row r="61" spans="1:13" ht="16.5" thickBot="1" x14ac:dyDescent="0.25">
      <c r="A61" s="257"/>
      <c r="B61" s="248"/>
      <c r="C61" s="248"/>
      <c r="D61" s="248"/>
      <c r="E61" s="248"/>
      <c r="F61" s="248" t="s">
        <v>90</v>
      </c>
      <c r="G61" s="248"/>
      <c r="H61" s="248"/>
      <c r="I61" s="248"/>
      <c r="J61" s="248" t="s">
        <v>91</v>
      </c>
      <c r="K61" s="248"/>
      <c r="L61" s="248"/>
      <c r="M61" s="249"/>
    </row>
    <row r="62" spans="1:13" ht="13.5" thickTop="1" x14ac:dyDescent="0.2"/>
    <row r="65" spans="1:5" x14ac:dyDescent="0.2">
      <c r="A65" s="1" t="s">
        <v>61</v>
      </c>
    </row>
    <row r="67" spans="1:5" x14ac:dyDescent="0.2">
      <c r="A67" s="1" t="s">
        <v>52</v>
      </c>
    </row>
    <row r="68" spans="1:5" x14ac:dyDescent="0.2">
      <c r="A68" s="1" t="s">
        <v>53</v>
      </c>
    </row>
    <row r="69" spans="1:5" x14ac:dyDescent="0.2">
      <c r="A69" s="1" t="s">
        <v>55</v>
      </c>
    </row>
    <row r="70" spans="1:5" x14ac:dyDescent="0.2">
      <c r="A70" s="1" t="s">
        <v>54</v>
      </c>
    </row>
    <row r="71" spans="1:5" x14ac:dyDescent="0.2">
      <c r="A71" s="1" t="s">
        <v>56</v>
      </c>
    </row>
    <row r="72" spans="1:5" x14ac:dyDescent="0.2">
      <c r="A72" s="1" t="s">
        <v>57</v>
      </c>
    </row>
    <row r="73" spans="1:5" x14ac:dyDescent="0.2">
      <c r="A73" s="1" t="s">
        <v>58</v>
      </c>
    </row>
    <row r="74" spans="1:5" x14ac:dyDescent="0.2">
      <c r="A74" s="52" t="s">
        <v>48</v>
      </c>
      <c r="E74" s="1" t="s">
        <v>59</v>
      </c>
    </row>
    <row r="75" spans="1:5" x14ac:dyDescent="0.2">
      <c r="A75" s="52" t="s">
        <v>49</v>
      </c>
    </row>
    <row r="76" spans="1:5" x14ac:dyDescent="0.2">
      <c r="A76" s="52" t="s">
        <v>62</v>
      </c>
    </row>
    <row r="77" spans="1:5" x14ac:dyDescent="0.2">
      <c r="A77" s="97" t="s">
        <v>77</v>
      </c>
    </row>
    <row r="78" spans="1:5" x14ac:dyDescent="0.2">
      <c r="A78" s="97" t="s">
        <v>68</v>
      </c>
    </row>
    <row r="79" spans="1:5" x14ac:dyDescent="0.2">
      <c r="A79" s="87" t="s">
        <v>41</v>
      </c>
      <c r="C79" s="69" t="s">
        <v>60</v>
      </c>
    </row>
    <row r="80" spans="1:5" x14ac:dyDescent="0.2">
      <c r="A80" s="88" t="s">
        <v>66</v>
      </c>
      <c r="C80" s="69"/>
    </row>
    <row r="81" spans="1:1" x14ac:dyDescent="0.2">
      <c r="A81" s="1" t="s">
        <v>63</v>
      </c>
    </row>
  </sheetData>
  <sortState xmlns:xlrd2="http://schemas.microsoft.com/office/spreadsheetml/2017/richdata2" ref="B24:B161">
    <sortCondition ref="B161"/>
  </sortState>
  <mergeCells count="40">
    <mergeCell ref="A1:M1"/>
    <mergeCell ref="A2:M2"/>
    <mergeCell ref="A3:M3"/>
    <mergeCell ref="A4:M4"/>
    <mergeCell ref="A5:M5"/>
    <mergeCell ref="A15:H15"/>
    <mergeCell ref="L21:L22"/>
    <mergeCell ref="A6:M6"/>
    <mergeCell ref="A7:M7"/>
    <mergeCell ref="A9:M9"/>
    <mergeCell ref="A8:M8"/>
    <mergeCell ref="A12:M12"/>
    <mergeCell ref="J21:J22"/>
    <mergeCell ref="K21:K22"/>
    <mergeCell ref="D21:D22"/>
    <mergeCell ref="E21:E22"/>
    <mergeCell ref="A21:A22"/>
    <mergeCell ref="B21:B22"/>
    <mergeCell ref="C21:C22"/>
    <mergeCell ref="A10:M10"/>
    <mergeCell ref="A11:M11"/>
    <mergeCell ref="H43:M43"/>
    <mergeCell ref="M21:M22"/>
    <mergeCell ref="F21:F22"/>
    <mergeCell ref="A53:E53"/>
    <mergeCell ref="F53:I53"/>
    <mergeCell ref="J53:M53"/>
    <mergeCell ref="G21:G22"/>
    <mergeCell ref="H21:H22"/>
    <mergeCell ref="I21:I22"/>
    <mergeCell ref="A43:G43"/>
    <mergeCell ref="J61:M61"/>
    <mergeCell ref="A54:F54"/>
    <mergeCell ref="G54:M54"/>
    <mergeCell ref="A59:F59"/>
    <mergeCell ref="G59:M59"/>
    <mergeCell ref="A60:F60"/>
    <mergeCell ref="G60:M60"/>
    <mergeCell ref="A61:E61"/>
    <mergeCell ref="F61:I61"/>
  </mergeCells>
  <conditionalFormatting sqref="B1 B6:B7 B9:B11 B13:B1048576">
    <cfRule type="duplicateValues" dxfId="3" priority="6"/>
  </conditionalFormatting>
  <conditionalFormatting sqref="B2">
    <cfRule type="duplicateValues" dxfId="2" priority="5"/>
  </conditionalFormatting>
  <conditionalFormatting sqref="B3">
    <cfRule type="duplicateValues" dxfId="1" priority="4"/>
  </conditionalFormatting>
  <conditionalFormatting sqref="B4">
    <cfRule type="duplicateValues" dxfId="0" priority="3"/>
  </conditionalFormatting>
  <printOptions horizontalCentered="1"/>
  <pageMargins left="0.19685039370078741" right="0.19685039370078741" top="0.9055118110236221" bottom="0.86614173228346458" header="0.15748031496062992" footer="0.11811023622047245"/>
  <pageSetup paperSize="9" scale="53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База спортсменов</vt:lpstr>
      <vt:lpstr>Список участников</vt:lpstr>
      <vt:lpstr>групповая гонка</vt:lpstr>
      <vt:lpstr>'групповая гонка'!Заголовки_для_печати</vt:lpstr>
      <vt:lpstr>'Список участников'!Заголовки_для_печати</vt:lpstr>
      <vt:lpstr>'групповая гонка'!Область_печати</vt:lpstr>
      <vt:lpstr>'Список участников'!Область_печати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TANYA</cp:lastModifiedBy>
  <cp:lastPrinted>2025-06-04T11:54:00Z</cp:lastPrinted>
  <dcterms:created xsi:type="dcterms:W3CDTF">1996-10-08T23:32:33Z</dcterms:created>
  <dcterms:modified xsi:type="dcterms:W3CDTF">2025-06-10T08:00:28Z</dcterms:modified>
</cp:coreProperties>
</file>