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</definedNames>
  <calcPr calcId="145621"/>
</workbook>
</file>

<file path=xl/calcChain.xml><?xml version="1.0" encoding="utf-8"?>
<calcChain xmlns="http://schemas.openxmlformats.org/spreadsheetml/2006/main">
  <c r="K37" i="126" l="1"/>
  <c r="I49" i="126" l="1"/>
  <c r="E49" i="126"/>
  <c r="A49" i="126"/>
  <c r="K41" i="126"/>
  <c r="H41" i="126"/>
  <c r="K40" i="126"/>
  <c r="H40" i="126"/>
  <c r="K39" i="126"/>
  <c r="H39" i="126"/>
  <c r="K38" i="126"/>
  <c r="H38" i="126"/>
  <c r="K36" i="126"/>
  <c r="K35" i="126"/>
  <c r="H37" i="126" l="1"/>
  <c r="H36" i="126" s="1"/>
</calcChain>
</file>

<file path=xl/sharedStrings.xml><?xml version="1.0" encoding="utf-8"?>
<sst xmlns="http://schemas.openxmlformats.org/spreadsheetml/2006/main" count="127" uniqueCount="110">
  <si>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</si>
  <si>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</si>
  <si>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</si>
  <si>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</si>
  <si>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</si>
  <si>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</si>
  <si>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</si>
  <si>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</si>
  <si>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</si>
  <si>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</si>
  <si>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</si>
  <si>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</si>
  <si>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</si>
  <si>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</si>
  <si>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</si>
  <si>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</si>
  <si>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</si>
  <si>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</si>
  <si>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</si>
  <si>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</si>
  <si>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</si>
  <si>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</si>
  <si>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</si>
  <si>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</si>
  <si>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</si>
  <si>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</si>
  <si>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</si>
  <si>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</si>
  <si>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</si>
  <si>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</si>
  <si>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</si>
  <si>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</si>
  <si>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</si>
  <si>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</si>
  <si>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</si>
  <si>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</si>
  <si>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</si>
  <si>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</si>
  <si>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</si>
  <si>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</si>
  <si>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</si>
  <si>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</si>
  <si>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</si>
  <si>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</si>
  <si>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</si>
  <si>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</si>
  <si>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</si>
  <si>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</si>
  <si>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</si>
  <si>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</si>
  <si>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</si>
  <si>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</si>
  <si>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</si>
  <si>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</si>
  <si>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</si>
  <si>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</si>
  <si>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</si>
  <si>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</si>
  <si>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</si>
  <si>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ЧЕМПИОНАТ РОССИИ</t>
  </si>
  <si>
    <t>№ ВРВС: 0080021811Я</t>
  </si>
  <si>
    <t>ДАТА ПРОВЕДЕНИЯ: 21 сентября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</si>
  <si>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</si>
  <si>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№ ЕКП 2024: 2008320019019336</t>
  </si>
  <si>
    <t>Мужчины</t>
  </si>
  <si>
    <t>246</t>
  </si>
  <si>
    <t>10010866307</t>
  </si>
  <si>
    <t>Тоянов Егор</t>
  </si>
  <si>
    <t>21.12.1998</t>
  </si>
  <si>
    <t>Москва</t>
  </si>
  <si>
    <t>183</t>
  </si>
  <si>
    <t>10010932284</t>
  </si>
  <si>
    <t>Сафронов Артём</t>
  </si>
  <si>
    <t>11.02.1998</t>
  </si>
  <si>
    <t>831</t>
  </si>
  <si>
    <t>10062193451</t>
  </si>
  <si>
    <t>Сахатов Максим</t>
  </si>
  <si>
    <t>25.04.2004</t>
  </si>
  <si>
    <t>Санкт-Петербург</t>
  </si>
  <si>
    <t>105</t>
  </si>
  <si>
    <t>10034922610</t>
  </si>
  <si>
    <t>Малюшкин Олег</t>
  </si>
  <si>
    <t>03.07.2002</t>
  </si>
  <si>
    <t>Брянская обл./Москва</t>
  </si>
  <si>
    <t>21</t>
  </si>
  <si>
    <t>10036094185</t>
  </si>
  <si>
    <t>Тельнов Данила</t>
  </si>
  <si>
    <t>12.01.2001</t>
  </si>
  <si>
    <t>Пензенская обл.</t>
  </si>
  <si>
    <t>60</t>
  </si>
  <si>
    <t>10080635676</t>
  </si>
  <si>
    <t>Долгих Даниил</t>
  </si>
  <si>
    <t>03.08.2005</t>
  </si>
  <si>
    <t>655</t>
  </si>
  <si>
    <t>10036057914</t>
  </si>
  <si>
    <t>Максименко Виктор</t>
  </si>
  <si>
    <t>04.09.2003</t>
  </si>
  <si>
    <t>683</t>
  </si>
  <si>
    <t>10080986088</t>
  </si>
  <si>
    <t>Назарько Дмитрий</t>
  </si>
  <si>
    <t>15.12.2005</t>
  </si>
  <si>
    <t>613</t>
  </si>
  <si>
    <t>10091226864</t>
  </si>
  <si>
    <t>Витяев Игорь</t>
  </si>
  <si>
    <t>30.06.2004</t>
  </si>
  <si>
    <t>68</t>
  </si>
  <si>
    <t>10096031192</t>
  </si>
  <si>
    <t>Джабаров Денис</t>
  </si>
  <si>
    <t>12.03.2005</t>
  </si>
  <si>
    <t>ВМХ - гонка - «Крузер»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</si>
</sst>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14" fontId="17" fillId="2" borderId="0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7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702</xdr:rowOff>
    </xdr:from>
    <xdr:to>
      <xdr:col>10</xdr:col>
      <xdr:colOff>1225550</xdr:colOff>
      <xdr:row>3</xdr:row>
      <xdr:rowOff>230316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70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2</xdr:col>
      <xdr:colOff>37677</xdr:colOff>
      <xdr:row>3</xdr:row>
      <xdr:rowOff>179917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00541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8" zoomScaleNormal="100" zoomScaleSheetLayoutView="100" workbookViewId="0">
      <selection activeCell="A10" sqref="A10:K1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" x14ac:dyDescent="0.25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1" x14ac:dyDescent="0.25">
      <c r="A3" s="130" t="s">
        <v>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21" x14ac:dyDescent="0.25">
      <c r="A4" s="130" t="s">
        <v>52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21" x14ac:dyDescent="0.25">
      <c r="A5" s="130" t="s">
        <v>53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8.8" x14ac:dyDescent="0.25">
      <c r="A6" s="131" t="s">
        <v>59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x14ac:dyDescent="0.25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6" thickBot="1" x14ac:dyDescent="0.3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8.600000000000001" thickTop="1" x14ac:dyDescent="0.25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" x14ac:dyDescent="0.25">
      <c r="A10" s="137" t="s">
        <v>109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" x14ac:dyDescent="0.25">
      <c r="A11" s="137" t="s">
        <v>64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21" x14ac:dyDescent="0.25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20.100000000000001" customHeight="1" x14ac:dyDescent="0.25">
      <c r="A13" s="111" t="s">
        <v>54</v>
      </c>
      <c r="B13" s="112"/>
      <c r="C13" s="112"/>
      <c r="D13" s="112"/>
      <c r="E13" s="3"/>
      <c r="F13" s="98" t="s">
        <v>48</v>
      </c>
      <c r="G13" s="98"/>
      <c r="H13" s="16"/>
      <c r="I13" s="16"/>
      <c r="J13" s="4"/>
      <c r="K13" s="5" t="s">
        <v>60</v>
      </c>
    </row>
    <row r="14" spans="1:11" ht="20.100000000000001" customHeight="1" x14ac:dyDescent="0.25">
      <c r="A14" s="113" t="s">
        <v>61</v>
      </c>
      <c r="B14" s="114"/>
      <c r="C14" s="114"/>
      <c r="D14" s="114"/>
      <c r="E14" s="6"/>
      <c r="F14" s="41" t="s">
        <v>62</v>
      </c>
      <c r="G14" s="41"/>
      <c r="H14" s="17"/>
      <c r="I14" s="17"/>
      <c r="J14" s="7"/>
      <c r="K14" s="8" t="s">
        <v>63</v>
      </c>
    </row>
    <row r="15" spans="1:11" ht="20.100000000000001" customHeight="1" x14ac:dyDescent="0.25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10" t="s">
        <v>49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E17" s="40"/>
      <c r="F17" s="21"/>
      <c r="G17" s="94" t="s">
        <v>50</v>
      </c>
      <c r="H17" s="55" t="s">
        <v>31</v>
      </c>
      <c r="I17" s="56"/>
      <c r="J17" s="56"/>
      <c r="K17" s="74" t="s">
        <v>55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94" t="s">
        <v>56</v>
      </c>
      <c r="H18" s="55" t="s">
        <v>32</v>
      </c>
      <c r="I18" s="56"/>
      <c r="J18" s="56"/>
      <c r="K18" s="74" t="s">
        <v>57</v>
      </c>
    </row>
    <row r="19" spans="1:11" ht="20.100000000000001" customHeight="1" thickBot="1" x14ac:dyDescent="0.3">
      <c r="A19" s="18" t="s">
        <v>10</v>
      </c>
      <c r="B19" s="42"/>
      <c r="C19" s="42"/>
      <c r="D19" s="10"/>
      <c r="F19" s="44"/>
      <c r="G19" s="95" t="s">
        <v>58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5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25" t="s">
        <v>38</v>
      </c>
      <c r="I21" s="126"/>
      <c r="J21" s="121" t="s">
        <v>18</v>
      </c>
      <c r="K21" s="123" t="s">
        <v>9</v>
      </c>
    </row>
    <row r="22" spans="1:11" ht="13.95" customHeight="1" thickBot="1" x14ac:dyDescent="0.3">
      <c r="A22" s="96"/>
      <c r="B22" s="84"/>
      <c r="C22" s="84"/>
      <c r="D22" s="84"/>
      <c r="E22" s="85"/>
      <c r="F22" s="87"/>
      <c r="G22" s="84"/>
      <c r="H22" s="92"/>
      <c r="I22" s="89"/>
      <c r="J22" s="122"/>
      <c r="K22" s="124"/>
    </row>
    <row r="23" spans="1:11" ht="24.9" customHeight="1" x14ac:dyDescent="0.3">
      <c r="A23" s="97">
        <v>1</v>
      </c>
      <c r="B23" s="97" t="s">
        <v>65</v>
      </c>
      <c r="C23" s="97" t="s">
        <v>66</v>
      </c>
      <c r="D23" s="97" t="s">
        <v>67</v>
      </c>
      <c r="E23" s="97" t="s">
        <v>68</v>
      </c>
      <c r="F23" s="97" t="s">
        <v>17</v>
      </c>
      <c r="G23" s="97" t="s">
        <v>69</v>
      </c>
      <c r="H23" s="93"/>
      <c r="I23" s="90"/>
      <c r="J23" s="76"/>
      <c r="K23" s="77"/>
    </row>
    <row r="24" spans="1:11" ht="24.9" customHeight="1" x14ac:dyDescent="0.3">
      <c r="A24" s="97">
        <v>2</v>
      </c>
      <c r="B24" s="97" t="s">
        <v>70</v>
      </c>
      <c r="C24" s="97" t="s">
        <v>71</v>
      </c>
      <c r="D24" s="97" t="s">
        <v>72</v>
      </c>
      <c r="E24" s="97" t="s">
        <v>73</v>
      </c>
      <c r="F24" s="97" t="s">
        <v>17</v>
      </c>
      <c r="G24" s="97" t="s">
        <v>69</v>
      </c>
      <c r="H24" s="93"/>
      <c r="I24" s="91"/>
      <c r="J24" s="76"/>
      <c r="K24" s="77"/>
    </row>
    <row r="25" spans="1:11" ht="24.9" customHeight="1" x14ac:dyDescent="0.3">
      <c r="A25" s="97">
        <v>3</v>
      </c>
      <c r="B25" s="97" t="s">
        <v>74</v>
      </c>
      <c r="C25" s="97" t="s">
        <v>75</v>
      </c>
      <c r="D25" s="97" t="s">
        <v>76</v>
      </c>
      <c r="E25" s="97" t="s">
        <v>77</v>
      </c>
      <c r="F25" s="97" t="s">
        <v>17</v>
      </c>
      <c r="G25" s="97" t="s">
        <v>78</v>
      </c>
      <c r="H25" s="93"/>
      <c r="I25" s="91"/>
      <c r="J25" s="76"/>
      <c r="K25" s="77"/>
    </row>
    <row r="26" spans="1:11" ht="24.9" customHeight="1" x14ac:dyDescent="0.3">
      <c r="A26" s="97">
        <v>4</v>
      </c>
      <c r="B26" s="97" t="s">
        <v>79</v>
      </c>
      <c r="C26" s="97" t="s">
        <v>80</v>
      </c>
      <c r="D26" s="97" t="s">
        <v>81</v>
      </c>
      <c r="E26" s="97" t="s">
        <v>82</v>
      </c>
      <c r="F26" s="97" t="s">
        <v>17</v>
      </c>
      <c r="G26" s="97" t="s">
        <v>83</v>
      </c>
      <c r="H26" s="93"/>
      <c r="I26" s="91"/>
      <c r="J26" s="76"/>
      <c r="K26" s="77"/>
    </row>
    <row r="27" spans="1:11" ht="24.9" customHeight="1" x14ac:dyDescent="0.3">
      <c r="A27" s="97">
        <v>5</v>
      </c>
      <c r="B27" s="97" t="s">
        <v>84</v>
      </c>
      <c r="C27" s="97" t="s">
        <v>85</v>
      </c>
      <c r="D27" s="97" t="s">
        <v>86</v>
      </c>
      <c r="E27" s="97" t="s">
        <v>87</v>
      </c>
      <c r="F27" s="97" t="s">
        <v>17</v>
      </c>
      <c r="G27" s="97" t="s">
        <v>88</v>
      </c>
      <c r="H27" s="93"/>
      <c r="I27" s="91"/>
      <c r="J27" s="76"/>
      <c r="K27" s="77"/>
    </row>
    <row r="28" spans="1:11" ht="24.9" customHeight="1" x14ac:dyDescent="0.3">
      <c r="A28" s="97">
        <v>6</v>
      </c>
      <c r="B28" s="97" t="s">
        <v>89</v>
      </c>
      <c r="C28" s="97" t="s">
        <v>90</v>
      </c>
      <c r="D28" s="97" t="s">
        <v>91</v>
      </c>
      <c r="E28" s="97" t="s">
        <v>92</v>
      </c>
      <c r="F28" s="97" t="s">
        <v>20</v>
      </c>
      <c r="G28" s="97" t="s">
        <v>78</v>
      </c>
      <c r="H28" s="93"/>
      <c r="I28" s="91"/>
      <c r="J28" s="76"/>
      <c r="K28" s="77"/>
    </row>
    <row r="29" spans="1:11" ht="24.9" customHeight="1" x14ac:dyDescent="0.3">
      <c r="A29" s="97">
        <v>7</v>
      </c>
      <c r="B29" s="97" t="s">
        <v>93</v>
      </c>
      <c r="C29" s="97" t="s">
        <v>94</v>
      </c>
      <c r="D29" s="97" t="s">
        <v>95</v>
      </c>
      <c r="E29" s="97" t="s">
        <v>96</v>
      </c>
      <c r="F29" s="97" t="s">
        <v>20</v>
      </c>
      <c r="G29" s="97" t="s">
        <v>69</v>
      </c>
      <c r="H29" s="93"/>
      <c r="I29" s="91"/>
      <c r="J29" s="76"/>
      <c r="K29" s="77"/>
    </row>
    <row r="30" spans="1:11" ht="24.9" customHeight="1" x14ac:dyDescent="0.3">
      <c r="A30" s="97">
        <v>8</v>
      </c>
      <c r="B30" s="97" t="s">
        <v>97</v>
      </c>
      <c r="C30" s="97" t="s">
        <v>98</v>
      </c>
      <c r="D30" s="97" t="s">
        <v>99</v>
      </c>
      <c r="E30" s="97" t="s">
        <v>100</v>
      </c>
      <c r="F30" s="97" t="s">
        <v>17</v>
      </c>
      <c r="G30" s="97" t="s">
        <v>69</v>
      </c>
      <c r="H30" s="93"/>
      <c r="I30" s="91"/>
      <c r="J30" s="76"/>
      <c r="K30" s="77"/>
    </row>
    <row r="31" spans="1:11" ht="24.9" customHeight="1" x14ac:dyDescent="0.3">
      <c r="A31" s="97">
        <v>9</v>
      </c>
      <c r="B31" s="97" t="s">
        <v>101</v>
      </c>
      <c r="C31" s="97" t="s">
        <v>102</v>
      </c>
      <c r="D31" s="97" t="s">
        <v>103</v>
      </c>
      <c r="E31" s="97" t="s">
        <v>104</v>
      </c>
      <c r="F31" s="97" t="s">
        <v>20</v>
      </c>
      <c r="G31" s="97" t="s">
        <v>69</v>
      </c>
      <c r="H31" s="93"/>
      <c r="I31" s="91"/>
      <c r="J31" s="76"/>
      <c r="K31" s="77"/>
    </row>
    <row r="32" spans="1:11" ht="24.9" customHeight="1" x14ac:dyDescent="0.3">
      <c r="A32" s="97">
        <v>10</v>
      </c>
      <c r="B32" s="97" t="s">
        <v>105</v>
      </c>
      <c r="C32" s="97" t="s">
        <v>106</v>
      </c>
      <c r="D32" s="97" t="s">
        <v>107</v>
      </c>
      <c r="E32" s="97" t="s">
        <v>108</v>
      </c>
      <c r="F32" s="97" t="s">
        <v>45</v>
      </c>
      <c r="G32" s="97" t="s">
        <v>69</v>
      </c>
      <c r="H32" s="93"/>
      <c r="I32" s="91"/>
      <c r="J32" s="76"/>
      <c r="K32" s="77"/>
    </row>
    <row r="33" spans="1:11" ht="16.2" thickBot="1" x14ac:dyDescent="0.35">
      <c r="A33" s="23"/>
      <c r="B33" s="24"/>
      <c r="C33" s="24"/>
      <c r="D33" s="1"/>
      <c r="E33" s="25"/>
      <c r="F33" s="15"/>
      <c r="G33" s="15"/>
      <c r="H33" s="26"/>
      <c r="I33" s="26"/>
      <c r="J33" s="27"/>
      <c r="K33" s="27"/>
    </row>
    <row r="34" spans="1:11" ht="15" thickTop="1" x14ac:dyDescent="0.25">
      <c r="A34" s="103" t="s">
        <v>3</v>
      </c>
      <c r="B34" s="104"/>
      <c r="C34" s="104"/>
      <c r="D34" s="104"/>
      <c r="E34" s="54"/>
      <c r="F34" s="54"/>
      <c r="G34" s="105" t="s">
        <v>25</v>
      </c>
      <c r="H34" s="105"/>
      <c r="I34" s="104"/>
      <c r="J34" s="105"/>
      <c r="K34" s="106"/>
    </row>
    <row r="35" spans="1:11" ht="15" customHeight="1" x14ac:dyDescent="0.25">
      <c r="A35" s="66" t="s">
        <v>33</v>
      </c>
      <c r="B35" s="21"/>
      <c r="C35" s="21"/>
      <c r="D35" s="67"/>
      <c r="E35" s="29"/>
      <c r="F35" s="64"/>
      <c r="G35" s="28" t="s">
        <v>21</v>
      </c>
      <c r="H35" s="60">
        <v>4</v>
      </c>
      <c r="I35" s="70"/>
      <c r="J35" s="45" t="s">
        <v>19</v>
      </c>
      <c r="K35" s="73">
        <f>COUNTIF(F23:F32,"ЗМС")</f>
        <v>0</v>
      </c>
    </row>
    <row r="36" spans="1:11" ht="15" customHeight="1" x14ac:dyDescent="0.25">
      <c r="A36" s="66" t="s">
        <v>34</v>
      </c>
      <c r="B36" s="21"/>
      <c r="C36" s="21"/>
      <c r="D36" s="67"/>
      <c r="E36" s="2"/>
      <c r="F36" s="65"/>
      <c r="G36" s="30" t="s">
        <v>43</v>
      </c>
      <c r="H36" s="59">
        <f>H37+H40</f>
        <v>10</v>
      </c>
      <c r="I36" s="62"/>
      <c r="J36" s="45" t="s">
        <v>15</v>
      </c>
      <c r="K36" s="73">
        <f>COUNTIF(F23:F32,"МСМК")</f>
        <v>0</v>
      </c>
    </row>
    <row r="37" spans="1:11" ht="15" customHeight="1" x14ac:dyDescent="0.25">
      <c r="A37" s="66" t="s">
        <v>35</v>
      </c>
      <c r="B37" s="21"/>
      <c r="C37" s="21"/>
      <c r="D37" s="67"/>
      <c r="E37" s="2"/>
      <c r="F37" s="65"/>
      <c r="G37" s="30" t="s">
        <v>44</v>
      </c>
      <c r="H37" s="59">
        <f>H38+H39+H41</f>
        <v>10</v>
      </c>
      <c r="I37" s="62"/>
      <c r="J37" s="45" t="s">
        <v>17</v>
      </c>
      <c r="K37" s="73">
        <f>COUNTIF(F23:F32,"МС")</f>
        <v>6</v>
      </c>
    </row>
    <row r="38" spans="1:11" ht="15" customHeight="1" x14ac:dyDescent="0.25">
      <c r="A38" s="66" t="s">
        <v>36</v>
      </c>
      <c r="B38" s="21"/>
      <c r="C38" s="21"/>
      <c r="D38" s="67"/>
      <c r="E38" s="2"/>
      <c r="F38" s="65"/>
      <c r="G38" s="30" t="s">
        <v>39</v>
      </c>
      <c r="H38" s="60">
        <f>COUNT(A23:A32)</f>
        <v>10</v>
      </c>
      <c r="I38" s="61"/>
      <c r="J38" s="45" t="s">
        <v>20</v>
      </c>
      <c r="K38" s="73">
        <f>COUNTIF(F23:F32,"КМС")</f>
        <v>3</v>
      </c>
    </row>
    <row r="39" spans="1:11" ht="15" customHeight="1" x14ac:dyDescent="0.25">
      <c r="A39" s="66"/>
      <c r="B39" s="21"/>
      <c r="C39" s="21"/>
      <c r="D39" s="67"/>
      <c r="E39" s="2"/>
      <c r="F39" s="65"/>
      <c r="G39" s="30" t="s">
        <v>40</v>
      </c>
      <c r="H39" s="60">
        <f>COUNTIF(A23:A32,"НФ")</f>
        <v>0</v>
      </c>
      <c r="I39" s="61"/>
      <c r="J39" s="78" t="s">
        <v>45</v>
      </c>
      <c r="K39" s="73">
        <f>COUNTIF(F23:F32,"1 сп.р.")</f>
        <v>1</v>
      </c>
    </row>
    <row r="40" spans="1:11" ht="15" customHeight="1" x14ac:dyDescent="0.25">
      <c r="A40" s="66"/>
      <c r="B40" s="21"/>
      <c r="C40" s="21"/>
      <c r="D40" s="67"/>
      <c r="E40" s="2"/>
      <c r="F40" s="65"/>
      <c r="G40" s="30" t="s">
        <v>41</v>
      </c>
      <c r="H40" s="47">
        <f>COUNTIF(A23:A32,"НС")</f>
        <v>0</v>
      </c>
      <c r="I40" s="63"/>
      <c r="J40" s="46" t="s">
        <v>47</v>
      </c>
      <c r="K40" s="73">
        <f>COUNTIF(F23:F32,"2 сп.р.")</f>
        <v>0</v>
      </c>
    </row>
    <row r="41" spans="1:11" ht="15" customHeight="1" x14ac:dyDescent="0.25">
      <c r="A41" s="66"/>
      <c r="B41" s="21"/>
      <c r="C41" s="21"/>
      <c r="D41" s="67"/>
      <c r="E41" s="32"/>
      <c r="F41" s="71"/>
      <c r="G41" s="30" t="s">
        <v>42</v>
      </c>
      <c r="H41" s="47">
        <f>COUNTIF(A23:A32,"ДСКВ")</f>
        <v>0</v>
      </c>
      <c r="I41" s="72"/>
      <c r="J41" s="79" t="s">
        <v>46</v>
      </c>
      <c r="K41" s="73">
        <f>COUNTIF(F23:F32,"3 сп.р.")</f>
        <v>0</v>
      </c>
    </row>
    <row r="42" spans="1:11" x14ac:dyDescent="0.25">
      <c r="A42" s="33"/>
      <c r="K42" s="34"/>
    </row>
    <row r="43" spans="1:11" ht="15.6" x14ac:dyDescent="0.25">
      <c r="A43" s="107" t="s">
        <v>2</v>
      </c>
      <c r="B43" s="108"/>
      <c r="C43" s="108"/>
      <c r="D43" s="108"/>
      <c r="E43" s="109" t="s">
        <v>7</v>
      </c>
      <c r="F43" s="109"/>
      <c r="G43" s="109"/>
      <c r="H43" s="109"/>
      <c r="I43" s="109" t="s">
        <v>37</v>
      </c>
      <c r="J43" s="109"/>
      <c r="K43" s="110"/>
    </row>
    <row r="44" spans="1:11" x14ac:dyDescent="0.25">
      <c r="A44" s="33"/>
      <c r="B44" s="2"/>
      <c r="C44" s="2"/>
      <c r="E44" s="2"/>
      <c r="F44" s="29"/>
      <c r="G44" s="29"/>
      <c r="H44" s="29"/>
      <c r="I44" s="29"/>
      <c r="J44" s="29"/>
      <c r="K44" s="38"/>
    </row>
    <row r="45" spans="1:11" x14ac:dyDescent="0.25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5">
      <c r="A46" s="35"/>
      <c r="D46" s="36"/>
      <c r="E46" s="68"/>
      <c r="F46" s="36"/>
      <c r="G46" s="36"/>
      <c r="H46" s="69"/>
      <c r="I46" s="69"/>
      <c r="J46" s="36"/>
      <c r="K46" s="37"/>
    </row>
    <row r="47" spans="1:11" x14ac:dyDescent="0.25">
      <c r="A47" s="35"/>
      <c r="D47" s="36"/>
      <c r="E47" s="68"/>
      <c r="F47" s="36"/>
      <c r="G47" s="36"/>
      <c r="H47" s="69"/>
      <c r="I47" s="69"/>
      <c r="J47" s="36"/>
      <c r="K47" s="37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ht="16.2" thickBot="1" x14ac:dyDescent="0.3">
      <c r="A49" s="99" t="str">
        <f>G18</f>
        <v>БУКОВА О.Ю.(IК, г. Пенза)</v>
      </c>
      <c r="B49" s="100"/>
      <c r="C49" s="100"/>
      <c r="D49" s="100"/>
      <c r="E49" s="100" t="str">
        <f>G17</f>
        <v>БОЯРОВ В.В. (ВК, г. Саранск)</v>
      </c>
      <c r="F49" s="100"/>
      <c r="G49" s="100"/>
      <c r="H49" s="100"/>
      <c r="I49" s="100" t="str">
        <f>G19</f>
        <v>КОЧЕТКОВ Д.А. (ВК, г. Саранск)</v>
      </c>
      <c r="J49" s="100"/>
      <c r="K49" s="101"/>
    </row>
    <row r="50" spans="1:11" ht="14.4" thickTop="1" x14ac:dyDescent="0.25"/>
    <row r="51" spans="1:11" ht="18" x14ac:dyDescent="0.25">
      <c r="A51" s="50"/>
      <c r="B51" s="51"/>
      <c r="C51" s="51"/>
      <c r="D51" s="50"/>
      <c r="E51" s="52"/>
      <c r="F51" s="50"/>
      <c r="G51" s="50"/>
      <c r="H51" s="53"/>
      <c r="I51" s="53"/>
      <c r="J51" s="50"/>
      <c r="K51" s="50"/>
    </row>
    <row r="52" spans="1:11" ht="21" x14ac:dyDescent="0.25">
      <c r="A52" s="48"/>
      <c r="B52" s="48"/>
      <c r="C52" s="49"/>
      <c r="D52" s="102"/>
      <c r="E52" s="102"/>
      <c r="F52" s="102"/>
      <c r="G52" s="102"/>
    </row>
    <row r="53" spans="1:11" ht="18" x14ac:dyDescent="0.25">
      <c r="D53" s="50"/>
    </row>
  </sheetData>
  <autoFilter ref="A22:G22">
    <sortState ref="A23:G4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9:D49"/>
    <mergeCell ref="E49:H49"/>
    <mergeCell ref="I49:K49"/>
    <mergeCell ref="D52:G52"/>
    <mergeCell ref="A34:D34"/>
    <mergeCell ref="G34:K34"/>
    <mergeCell ref="A43:D43"/>
    <mergeCell ref="E43:H43"/>
    <mergeCell ref="I43:K43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2024-09-21T11:10:10Z</cp:lastPrinted>
  <dcterms:created xsi:type="dcterms:W3CDTF">1996-10-08T23:32:33Z</dcterms:created>
  <dcterms:modified xsi:type="dcterms:W3CDTF">2024-09-21T11:43:15Z</dcterms:modified>
</cp:coreProperties>
</file>