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1DBD0508-B485-4D06-9E8C-A6994A59ACA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2" sheetId="2" r:id="rId1"/>
    <sheet name="Лист3" sheetId="3" r:id="rId2"/>
    <sheet name="Лист4" sheetId="4" r:id="rId3"/>
    <sheet name="Лист5" sheetId="5" r:id="rId4"/>
    <sheet name="Лист6" sheetId="6" r:id="rId5"/>
  </sheets>
  <externalReferences>
    <externalReference r:id="rId6"/>
  </externalReferences>
  <definedNames>
    <definedName name="_xlnm.Print_Area" localSheetId="0">Лист2!$A$1:$N$45</definedName>
    <definedName name="_xlnm.Print_Area" localSheetId="1">Лист3!$A$1:$N$48</definedName>
    <definedName name="_xlnm.Print_Area" localSheetId="2">Лист4!$A$1:$N$48</definedName>
    <definedName name="_xlnm.Print_Area" localSheetId="3">Лист5!$A$1:$N$43</definedName>
    <definedName name="_xlnm.Print_Area" localSheetId="4">Лист6!$A$1:$N$48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5" l="1"/>
  <c r="D41" i="5"/>
  <c r="L23" i="5"/>
  <c r="G23" i="5"/>
  <c r="F23" i="5"/>
  <c r="N31" i="5" s="1"/>
  <c r="E23" i="5"/>
  <c r="D23" i="5"/>
  <c r="C23" i="5"/>
  <c r="N28" i="5" l="1"/>
  <c r="N33" i="5"/>
  <c r="N30" i="5"/>
  <c r="N32" i="5"/>
  <c r="N29" i="5"/>
  <c r="N27" i="5"/>
</calcChain>
</file>

<file path=xl/sharedStrings.xml><?xml version="1.0" encoding="utf-8"?>
<sst xmlns="http://schemas.openxmlformats.org/spreadsheetml/2006/main" count="380" uniqueCount="93">
  <si>
    <t>МИНИСТЕРСТВО СПОРТА РОССИЙСКОЙ ФЕДЕРАЦИИ</t>
  </si>
  <si>
    <t>МИНИСТЕРСТВО ПО ФИЗИЧЕСКОЙ КУЛЬТУРЕ И СПОРТУ ЧЕЛЯБИНСКОЙ ОБЛАСТИ</t>
  </si>
  <si>
    <t>ФЕДЕРАЦИЯ ВЕЛОСИПЕДНОГО СПОРТА РОССИИ</t>
  </si>
  <si>
    <t>ФЕДЕРАЦИЯ ВЕЛОСИПЕДНОГО ЧЕЛЯБИНСКОЙ ОБЛАСТИ</t>
  </si>
  <si>
    <t>ВСЕРОССИЙСКИЕ СОРЕВНОВАНИЯ</t>
  </si>
  <si>
    <t>МЕСТО ПРОВЕДЕНИЯ: г. Челябинск</t>
  </si>
  <si>
    <t>Номер-код ВРВС - 0080061612Я</t>
  </si>
  <si>
    <t>ЕКП 2024 № - 2008740021019387</t>
  </si>
  <si>
    <t>ФАМИЛИЯ ИМЯ</t>
  </si>
  <si>
    <t>ДАТА РОЖД.</t>
  </si>
  <si>
    <t>РАЗРЯД,
ЗВАНИЕ</t>
  </si>
  <si>
    <t>Челябинская область</t>
  </si>
  <si>
    <t>Свердловская область</t>
  </si>
  <si>
    <t>Омская область</t>
  </si>
  <si>
    <t>Московская область</t>
  </si>
  <si>
    <t>Москва</t>
  </si>
  <si>
    <t>Тюменская область</t>
  </si>
  <si>
    <t>ПРОКУСОВ Клим</t>
  </si>
  <si>
    <t>2 СР</t>
  </si>
  <si>
    <t>ВОХМИНЦЕВ Георгий</t>
  </si>
  <si>
    <t>ЖАРКОВА Ирина</t>
  </si>
  <si>
    <t>1 СР</t>
  </si>
  <si>
    <t>КАРДАКОВА Софья</t>
  </si>
  <si>
    <t>ЦЫРЕНЩИКОВ Матвей</t>
  </si>
  <si>
    <t>ВАСЕНИН Георгий</t>
  </si>
  <si>
    <t>25.01.2008</t>
  </si>
  <si>
    <t>МИЗИН Дмитрий</t>
  </si>
  <si>
    <t>КМС</t>
  </si>
  <si>
    <t>СЕМИЛЕТНИКОВ Глеб</t>
  </si>
  <si>
    <t>НЕПРЫНЦЕВА Софья</t>
  </si>
  <si>
    <t>ПАВЛЕНКО Пётр</t>
  </si>
  <si>
    <t>СЕЛИВАНОВ Владислав</t>
  </si>
  <si>
    <t>ВАСИНА Полина</t>
  </si>
  <si>
    <t>РУЗНЯЕВ Павел</t>
  </si>
  <si>
    <t>ХАРЛАНОВ Павел</t>
  </si>
  <si>
    <t>ЗОЛЬНИКОВ Родион</t>
  </si>
  <si>
    <t>ДЕМИДОВ Илья</t>
  </si>
  <si>
    <t>ТИМОФЕЕВА Дарья</t>
  </si>
  <si>
    <t>по велосипедному спорту</t>
  </si>
  <si>
    <t>ИТОГОВЫЙ ПРОТОКОЛ</t>
  </si>
  <si>
    <t>ВМХ - фристайл - парк (или парк - смешанный)</t>
  </si>
  <si>
    <t>ЮНОШИ 13-14 ЛЕТ</t>
  </si>
  <si>
    <t>НАЧАЛО ГОНКИ:</t>
  </si>
  <si>
    <t>14:00</t>
  </si>
  <si>
    <t>ДАТА ПРОВЕДЕНИЯ: 04-08 СЕНТЯБРЯ 2024 года</t>
  </si>
  <si>
    <t>ОКОНЧАНИЕ ГОНКИ:</t>
  </si>
  <si>
    <t>15:00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</si>
  <si>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</si>
  <si>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</si>
  <si>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</si>
  <si>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</si>
  <si>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</si>
  <si>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 xml:space="preserve">АНДРИЯНОВ А.С. (ВК, г. МОСКВА) </t>
  </si>
  <si>
    <t>ВЫСОТА СТАРТОВОЙ ГОРЫ (HD)(м):</t>
  </si>
  <si>
    <t>ГЛАВНЫЙ СЕКРЕТАРЬ:</t>
  </si>
  <si>
    <t>ШАТРЫГИНА Е.В. ( ВК, СВЕРДЛОВСКАЯ ОБЛ.)</t>
  </si>
  <si>
    <t>КОНТРОЛЬНОЕ ВРЕМЯ (МИН):</t>
  </si>
  <si>
    <t>СУДЬЯ НА ФИНИШЕ:</t>
  </si>
  <si>
    <t>МЕСТО</t>
  </si>
  <si>
    <t>НОМЕР</t>
  </si>
  <si>
    <t>UCI ID</t>
  </si>
  <si>
    <t>ТЕРРИТОРИАЛЬНАЯ ПРИНАДЛЕЖНОСТЬ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</si>
  <si>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</si>
  <si>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</si>
  <si>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</si>
  <si>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</si>
  <si>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</si>
  <si>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</si>
  <si>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</si>
  <si>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</si>
  <si>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</si>
  <si>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</si>
  <si>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</si>
  <si>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</si>
  <si>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</si>
  <si>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</si>
  <si>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</si>
  <si>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</si>
  <si>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</si>
  <si>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МС</t>
  </si>
  <si>
    <t>Ветер:</t>
  </si>
  <si>
    <t>Финишировало</t>
  </si>
  <si>
    <t>Н. финишировало</t>
  </si>
  <si>
    <t>Дисквалифицировано</t>
  </si>
  <si>
    <t>Н. стартовало</t>
  </si>
  <si>
    <t>3 СР</t>
  </si>
  <si>
    <t>ГЛАВНЫЙ СУДЬЯ</t>
  </si>
  <si>
    <t>ГЛАВНЫЙ СЕКРЕТАРЬ</t>
  </si>
  <si>
    <t>ДЕВУШКИ 15-16 ЛЕТ</t>
  </si>
  <si>
    <t>ЮНОШИ 15-16 ЛЕТ</t>
  </si>
  <si>
    <t>ЮНИОРКИ 17-18 ЛЕТ</t>
  </si>
  <si>
    <t>ЮНИОРЫ 17-18 ЛЕТ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</si>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</sst>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Arial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</cellStyleXfs>
  <cellXfs count="161">
    <xf numFmtId="0" fontId="0" fillId="0" borderId="0" xfId="0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vertical="center"/>
    </xf>
    <xf numFmtId="0" fontId="11" fillId="0" borderId="6" xfId="1" applyFont="1" applyBorder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4" fillId="0" borderId="0" xfId="2" applyFont="1"/>
    <xf numFmtId="0" fontId="10" fillId="0" borderId="0" xfId="2"/>
    <xf numFmtId="49" fontId="6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8" xfId="1" applyFont="1" applyBorder="1" applyAlignment="1">
      <alignment horizontal="left" vertical="center"/>
    </xf>
    <xf numFmtId="49" fontId="3" fillId="0" borderId="8" xfId="1" applyNumberFormat="1" applyFont="1" applyBorder="1" applyAlignment="1">
      <alignment vertical="center"/>
    </xf>
    <xf numFmtId="20" fontId="3" fillId="0" borderId="8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/>
    </xf>
    <xf numFmtId="0" fontId="20" fillId="0" borderId="8" xfId="1" applyFont="1" applyBorder="1" applyAlignment="1">
      <alignment horizontal="right" vertical="center"/>
    </xf>
    <xf numFmtId="0" fontId="11" fillId="0" borderId="5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49" fontId="3" fillId="0" borderId="5" xfId="1" applyNumberFormat="1" applyFont="1" applyBorder="1" applyAlignment="1">
      <alignment vertical="center"/>
    </xf>
    <xf numFmtId="20" fontId="3" fillId="0" borderId="5" xfId="1" applyNumberFormat="1" applyFont="1" applyBorder="1" applyAlignment="1">
      <alignment horizontal="left" vertical="center"/>
    </xf>
    <xf numFmtId="49" fontId="7" fillId="0" borderId="5" xfId="1" applyNumberFormat="1" applyFont="1" applyBorder="1" applyAlignment="1">
      <alignment vertical="center"/>
    </xf>
    <xf numFmtId="0" fontId="20" fillId="0" borderId="5" xfId="1" applyFont="1" applyBorder="1" applyAlignment="1">
      <alignment horizontal="right" vertical="center"/>
    </xf>
    <xf numFmtId="0" fontId="11" fillId="0" borderId="15" xfId="1" applyFont="1" applyBorder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1" fillId="0" borderId="16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6" fillId="0" borderId="16" xfId="1" applyFont="1" applyBorder="1" applyAlignment="1">
      <alignment horizontal="right" vertical="center"/>
    </xf>
    <xf numFmtId="0" fontId="12" fillId="0" borderId="18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12" fillId="0" borderId="19" xfId="1" applyFont="1" applyBorder="1" applyAlignment="1">
      <alignment vertical="center"/>
    </xf>
    <xf numFmtId="0" fontId="7" fillId="0" borderId="16" xfId="1" applyFont="1" applyBorder="1" applyAlignment="1">
      <alignment horizontal="right" vertical="center"/>
    </xf>
    <xf numFmtId="0" fontId="7" fillId="0" borderId="16" xfId="0" applyFont="1" applyBorder="1" applyAlignment="1">
      <alignment horizontal="right"/>
    </xf>
    <xf numFmtId="49" fontId="12" fillId="0" borderId="18" xfId="1" applyNumberFormat="1" applyFont="1" applyBorder="1" applyAlignment="1">
      <alignment vertical="center"/>
    </xf>
    <xf numFmtId="49" fontId="12" fillId="0" borderId="16" xfId="1" applyNumberFormat="1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49" fontId="12" fillId="0" borderId="20" xfId="1" applyNumberFormat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49" fontId="12" fillId="0" borderId="18" xfId="1" applyNumberFormat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49" fontId="6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vertical="center"/>
    </xf>
    <xf numFmtId="1" fontId="7" fillId="0" borderId="19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vertical="center"/>
    </xf>
    <xf numFmtId="0" fontId="21" fillId="0" borderId="0" xfId="1" applyFont="1" applyAlignment="1">
      <alignment vertical="center"/>
    </xf>
    <xf numFmtId="49" fontId="14" fillId="0" borderId="0" xfId="1" applyNumberFormat="1" applyFont="1" applyAlignment="1">
      <alignment vertical="center"/>
    </xf>
    <xf numFmtId="49" fontId="14" fillId="3" borderId="11" xfId="1" applyNumberFormat="1" applyFont="1" applyFill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1" xfId="1" applyFont="1" applyBorder="1" applyAlignment="1">
      <alignment vertical="center"/>
    </xf>
    <xf numFmtId="14" fontId="16" fillId="0" borderId="11" xfId="1" applyNumberFormat="1" applyFont="1" applyBorder="1" applyAlignment="1">
      <alignment horizontal="center" vertical="center"/>
    </xf>
    <xf numFmtId="2" fontId="22" fillId="0" borderId="11" xfId="2" applyNumberFormat="1" applyFont="1" applyBorder="1" applyAlignment="1">
      <alignment horizontal="center" vertical="center"/>
    </xf>
    <xf numFmtId="1" fontId="22" fillId="0" borderId="11" xfId="2" applyNumberFormat="1" applyFont="1" applyBorder="1" applyAlignment="1">
      <alignment horizontal="center" vertical="center"/>
    </xf>
    <xf numFmtId="2" fontId="16" fillId="0" borderId="11" xfId="2" applyNumberFormat="1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/>
    </xf>
    <xf numFmtId="0" fontId="6" fillId="5" borderId="11" xfId="3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justify"/>
    </xf>
    <xf numFmtId="0" fontId="23" fillId="0" borderId="0" xfId="4" applyFont="1" applyAlignment="1">
      <alignment vertical="center" wrapText="1"/>
    </xf>
    <xf numFmtId="49" fontId="16" fillId="0" borderId="0" xfId="1" applyNumberFormat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1" fillId="2" borderId="30" xfId="1" applyFont="1" applyFill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49" fontId="7" fillId="0" borderId="18" xfId="1" applyNumberFormat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49" fontId="6" fillId="0" borderId="33" xfId="1" applyNumberFormat="1" applyFont="1" applyBorder="1" applyAlignment="1">
      <alignment horizontal="center" vertical="center"/>
    </xf>
    <xf numFmtId="0" fontId="6" fillId="0" borderId="19" xfId="2" applyFont="1" applyBorder="1" applyAlignment="1">
      <alignment horizontal="right" vertical="center"/>
    </xf>
    <xf numFmtId="9" fontId="7" fillId="0" borderId="16" xfId="1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6" fillId="0" borderId="35" xfId="2" applyNumberFormat="1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0" fontId="6" fillId="0" borderId="15" xfId="1" applyFont="1" applyBorder="1" applyAlignment="1">
      <alignment vertical="center"/>
    </xf>
    <xf numFmtId="0" fontId="7" fillId="0" borderId="15" xfId="1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49" fontId="6" fillId="0" borderId="27" xfId="2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16" xfId="1" applyNumberFormat="1" applyFont="1" applyBorder="1" applyAlignment="1">
      <alignment vertical="center"/>
    </xf>
    <xf numFmtId="49" fontId="7" fillId="0" borderId="19" xfId="1" applyNumberFormat="1" applyFont="1" applyBorder="1" applyAlignment="1">
      <alignment vertical="center"/>
    </xf>
    <xf numFmtId="0" fontId="20" fillId="2" borderId="15" xfId="1" applyFont="1" applyFill="1" applyBorder="1" applyAlignment="1">
      <alignment vertical="center"/>
    </xf>
    <xf numFmtId="0" fontId="20" fillId="2" borderId="16" xfId="1" applyFont="1" applyFill="1" applyBorder="1" applyAlignment="1">
      <alignment vertical="center"/>
    </xf>
    <xf numFmtId="0" fontId="20" fillId="2" borderId="16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21" fillId="0" borderId="36" xfId="1" applyFont="1" applyBorder="1" applyAlignment="1">
      <alignment vertical="center"/>
    </xf>
    <xf numFmtId="0" fontId="21" fillId="0" borderId="37" xfId="1" applyFont="1" applyBorder="1" applyAlignment="1">
      <alignment vertical="center"/>
    </xf>
    <xf numFmtId="0" fontId="21" fillId="0" borderId="37" xfId="1" applyFont="1" applyBorder="1" applyAlignment="1">
      <alignment horizontal="center" vertical="center"/>
    </xf>
    <xf numFmtId="49" fontId="21" fillId="0" borderId="0" xfId="1" applyNumberFormat="1" applyFont="1" applyAlignment="1">
      <alignment vertical="center"/>
    </xf>
    <xf numFmtId="49" fontId="12" fillId="0" borderId="20" xfId="1" applyNumberFormat="1" applyFont="1" applyBorder="1" applyAlignment="1">
      <alignment horizontal="left" vertical="center"/>
    </xf>
    <xf numFmtId="0" fontId="25" fillId="5" borderId="11" xfId="1" applyFont="1" applyFill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14" fillId="2" borderId="22" xfId="3" applyFont="1" applyFill="1" applyBorder="1" applyAlignment="1">
      <alignment horizontal="center" vertical="center" wrapText="1"/>
    </xf>
    <xf numFmtId="0" fontId="14" fillId="2" borderId="11" xfId="3" applyFont="1" applyFill="1" applyBorder="1" applyAlignment="1">
      <alignment horizontal="center" vertical="center" wrapText="1"/>
    </xf>
    <xf numFmtId="49" fontId="14" fillId="3" borderId="23" xfId="1" applyNumberFormat="1" applyFont="1" applyFill="1" applyBorder="1" applyAlignment="1">
      <alignment horizontal="center" vertical="center" wrapText="1"/>
    </xf>
    <xf numFmtId="49" fontId="14" fillId="3" borderId="24" xfId="1" applyNumberFormat="1" applyFont="1" applyFill="1" applyBorder="1" applyAlignment="1">
      <alignment horizontal="center" vertical="center" wrapText="1"/>
    </xf>
    <xf numFmtId="49" fontId="14" fillId="3" borderId="20" xfId="1" applyNumberFormat="1" applyFont="1" applyFill="1" applyBorder="1" applyAlignment="1">
      <alignment horizontal="center" vertical="center" wrapText="1"/>
    </xf>
    <xf numFmtId="49" fontId="14" fillId="3" borderId="27" xfId="1" applyNumberFormat="1" applyFont="1" applyFill="1" applyBorder="1" applyAlignment="1">
      <alignment horizontal="center" vertical="center" wrapText="1"/>
    </xf>
    <xf numFmtId="0" fontId="21" fillId="0" borderId="37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49" fontId="14" fillId="3" borderId="22" xfId="1" applyNumberFormat="1" applyFont="1" applyFill="1" applyBorder="1" applyAlignment="1">
      <alignment horizontal="center" vertical="center" wrapText="1"/>
    </xf>
    <xf numFmtId="49" fontId="14" fillId="2" borderId="22" xfId="3" applyNumberFormat="1" applyFont="1" applyFill="1" applyBorder="1" applyAlignment="1">
      <alignment horizontal="center" vertical="center" wrapText="1"/>
    </xf>
    <xf numFmtId="49" fontId="14" fillId="2" borderId="11" xfId="3" applyNumberFormat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20" fillId="2" borderId="16" xfId="1" applyFont="1" applyFill="1" applyBorder="1" applyAlignment="1">
      <alignment horizontal="center" vertical="center"/>
    </xf>
    <xf numFmtId="0" fontId="20" fillId="2" borderId="19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</cellXfs>
  <cellStyles count="8">
    <cellStyle name="Обычный" xfId="0" builtinId="0"/>
    <cellStyle name="Обычный 2" xfId="1" xr:uid="{123A4469-94DA-43DC-B1A9-26958BA46A4A}"/>
    <cellStyle name="Обычный 2 2" xfId="5" xr:uid="{AA19A254-71D0-4533-A263-4491B6DD3421}"/>
    <cellStyle name="Обычный 4 5" xfId="7" xr:uid="{0B44CB49-1082-4181-AE41-5D800E3C150F}"/>
    <cellStyle name="Обычный 6" xfId="2" xr:uid="{7C78C082-C43C-4D79-AD0F-0A669D79E8F5}"/>
    <cellStyle name="Обычный 8" xfId="6" xr:uid="{5DAED4E8-BC3E-4CA9-ACBD-EA1EA0701FAE}"/>
    <cellStyle name="Обычный_ID4938_RS_1" xfId="4" xr:uid="{DDC5B9F1-5786-47AD-89DD-2D8BE9739D72}"/>
    <cellStyle name="Обычный_Стартовый протокол Смирнов_20101106_Results" xfId="3" xr:uid="{89C73E9D-6240-4E02-A36D-49FCDC2280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639058</xdr:colOff>
      <xdr:row>1</xdr:row>
      <xdr:rowOff>104061</xdr:rowOff>
    </xdr:from>
    <xdr:to>
      <xdr:col>13</xdr:col>
      <xdr:colOff>716121</xdr:colOff>
      <xdr:row>4</xdr:row>
      <xdr:rowOff>65960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DBFFC4E-3886-4151-A6CE-8EEF3493DA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10783183" y="351711"/>
          <a:ext cx="1000988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33111</xdr:colOff>
      <xdr:row>0</xdr:row>
      <xdr:rowOff>224971</xdr:rowOff>
    </xdr:from>
    <xdr:to>
      <xdr:col>2</xdr:col>
      <xdr:colOff>801678</xdr:colOff>
      <xdr:row>4</xdr:row>
      <xdr:rowOff>46939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ED8C75C8-59B1-45C5-A023-789C85166FC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3111" y="224971"/>
          <a:ext cx="1235292" cy="71731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639058</xdr:colOff>
      <xdr:row>1</xdr:row>
      <xdr:rowOff>104061</xdr:rowOff>
    </xdr:from>
    <xdr:to>
      <xdr:col>13</xdr:col>
      <xdr:colOff>716121</xdr:colOff>
      <xdr:row>4</xdr:row>
      <xdr:rowOff>65960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BB792B0-7111-451E-9AFD-408700BE47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10830808" y="351711"/>
          <a:ext cx="1000988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33111</xdr:colOff>
      <xdr:row>0</xdr:row>
      <xdr:rowOff>224971</xdr:rowOff>
    </xdr:from>
    <xdr:to>
      <xdr:col>2</xdr:col>
      <xdr:colOff>801678</xdr:colOff>
      <xdr:row>4</xdr:row>
      <xdr:rowOff>46939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36180FF9-9A41-40F9-8AA1-411C0716DE5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3111" y="224971"/>
          <a:ext cx="1235292" cy="71731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639058</xdr:colOff>
      <xdr:row>1</xdr:row>
      <xdr:rowOff>104061</xdr:rowOff>
    </xdr:from>
    <xdr:to>
      <xdr:col>13</xdr:col>
      <xdr:colOff>716121</xdr:colOff>
      <xdr:row>4</xdr:row>
      <xdr:rowOff>65960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D9FDDC9-5323-4E36-BECD-B514B2694A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10830808" y="351711"/>
          <a:ext cx="1000988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33111</xdr:colOff>
      <xdr:row>0</xdr:row>
      <xdr:rowOff>224971</xdr:rowOff>
    </xdr:from>
    <xdr:to>
      <xdr:col>2</xdr:col>
      <xdr:colOff>801678</xdr:colOff>
      <xdr:row>4</xdr:row>
      <xdr:rowOff>46939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76911B4A-5AA0-4752-815F-EFB51ACB6DC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3111" y="224971"/>
          <a:ext cx="1235292" cy="71731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639058</xdr:colOff>
      <xdr:row>1</xdr:row>
      <xdr:rowOff>104061</xdr:rowOff>
    </xdr:from>
    <xdr:to>
      <xdr:col>13</xdr:col>
      <xdr:colOff>716121</xdr:colOff>
      <xdr:row>4</xdr:row>
      <xdr:rowOff>65960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0E8EA7-7805-400E-9476-63225BC997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10830808" y="351711"/>
          <a:ext cx="1000988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33111</xdr:colOff>
      <xdr:row>0</xdr:row>
      <xdr:rowOff>224971</xdr:rowOff>
    </xdr:from>
    <xdr:to>
      <xdr:col>2</xdr:col>
      <xdr:colOff>801678</xdr:colOff>
      <xdr:row>4</xdr:row>
      <xdr:rowOff>46939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65D78C33-DB7A-43BC-B477-83194FEA866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3111" y="224971"/>
          <a:ext cx="1235292" cy="717318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639058</xdr:colOff>
      <xdr:row>1</xdr:row>
      <xdr:rowOff>104061</xdr:rowOff>
    </xdr:from>
    <xdr:to>
      <xdr:col>13</xdr:col>
      <xdr:colOff>716121</xdr:colOff>
      <xdr:row>4</xdr:row>
      <xdr:rowOff>65960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46FF1FC-0D44-4A60-927F-E0285B31BC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10830808" y="351711"/>
          <a:ext cx="1000988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33111</xdr:colOff>
      <xdr:row>0</xdr:row>
      <xdr:rowOff>224971</xdr:rowOff>
    </xdr:from>
    <xdr:to>
      <xdr:col>2</xdr:col>
      <xdr:colOff>801678</xdr:colOff>
      <xdr:row>4</xdr:row>
      <xdr:rowOff>46939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54C2A05A-ED8C-451A-BD4E-9F391BEC7CB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3111" y="224971"/>
          <a:ext cx="1235292" cy="717318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45;&#1083;&#1077;&#1085;&#1072;\Desktop\&#1055;&#1056;,%20&#1042;&#1057;-&#1042;&#1052;&#1061;.05-08.09.2024%20&#1063;&#1077;&#1083;&#1103;&#1073;&#1080;&#1085;&#1089;&#1082;.xlsx" TargetMode="External"/><Relationship Id="rId1" Type="http://schemas.openxmlformats.org/officeDocument/2006/relationships/externalLinkPath" Target="&#1055;&#1056;,%20&#1042;&#1057;-&#1042;&#1052;&#1061;.05-08.09.2024%20&#1063;&#1077;&#1083;&#1103;&#1073;&#1080;&#1085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П -фин М13-14"/>
      <sheetName val="список вед"/>
      <sheetName val="Лист2"/>
      <sheetName val="СП -фин Д15-16"/>
      <sheetName val="СП -фин Ю-ры17-18"/>
      <sheetName val="СП квал. Ю19-22."/>
      <sheetName val="список"/>
      <sheetName val="спиУЧ-ВС."/>
      <sheetName val="ВС м13-14"/>
      <sheetName val="ВС д 15-16 "/>
      <sheetName val="ВС М 15-16"/>
      <sheetName val="ВС д 17-18"/>
      <sheetName val="ВС М 17-18"/>
      <sheetName val="спиУЧ-ПР."/>
      <sheetName val="ПР Юн-ки 19-22"/>
      <sheetName val="ПР Юн-ры 19-22"/>
      <sheetName val="СПИСОК РЕГИОНОВ ПР"/>
      <sheetName val="СПИСОК судей ПР"/>
      <sheetName val="СП ф.- Ю-ки19-22"/>
      <sheetName val="СП ф. Ю19-22."/>
      <sheetName val="СПИСОК РЕГИОНОВ ВС"/>
      <sheetName val="СПИСОК судей ВС"/>
      <sheetName val="Лист13"/>
      <sheetName val="СП -фин Ю-КИ17-18"/>
      <sheetName val="СП -фин М15-16"/>
      <sheetName val="список юн-ки ПР"/>
      <sheetName val="Мужчины"/>
      <sheetName val="список (2)"/>
      <sheetName val="Женщины"/>
      <sheetName val="спиУЧ-ПР"/>
      <sheetName val="КР"/>
      <sheetName val=" список ю-ры ПР"/>
      <sheetName val="ПР Юн-ки-оф.протокол"/>
      <sheetName val="ВС Муж-оф.протокол "/>
      <sheetName val="ВС Жен-оф.протокол"/>
      <sheetName val="ВС Ю15-16-оф.протокол"/>
      <sheetName val="ВС Д15-16-оф.протокол "/>
      <sheetName val="список М-ВС "/>
      <sheetName val="Стартовый финал муж"/>
      <sheetName val="список Ж-ВС"/>
      <sheetName val="Стартовый финал жен"/>
      <sheetName val="список Ю15-16.-ВС"/>
      <sheetName val="список Д15-16-ВС"/>
      <sheetName val="Стартовый фин ВС Д-Ю-15-16"/>
      <sheetName val="Стартовый квалмуж."/>
      <sheetName val="Стартовый квал.ж"/>
      <sheetName val="Стартовый квалВС Ю 13-14"/>
      <sheetName val="Стартовый фин Ю15-16"/>
      <sheetName val="Стартовый квалВС Ю 15-16"/>
      <sheetName val="Стартовый квалВС-Ю-ки17-18"/>
      <sheetName val="Стартовый квалВС17-18."/>
      <sheetName val="ЧиПОО"/>
      <sheetName val="ВС Ю15-16-оф.протокол "/>
      <sheetName val="список М-ЧОО"/>
      <sheetName val="ВС Ю-ки 17-18-оф.протокол"/>
      <sheetName val="список Ю17-18-ПОО"/>
      <sheetName val="список Ю15-16-ПОО "/>
      <sheetName val="список ЧиПОО все"/>
    </sheetNames>
    <definedNames>
      <definedName name="Print_Area" sheetId="6"/>
    </definedNames>
    <sheetDataSet>
      <sheetData sheetId="0">
        <row r="2">
          <cell r="A2" t="str">
            <v>Министерство спорта Российской Федерации</v>
          </cell>
        </row>
      </sheetData>
      <sheetData sheetId="1">
        <row r="1">
          <cell r="A1" t="str">
            <v>№</v>
          </cell>
        </row>
      </sheetData>
      <sheetData sheetId="2">
        <row r="1">
          <cell r="B1" t="str">
            <v>АЛИЕВ Анар</v>
          </cell>
        </row>
      </sheetData>
      <sheetData sheetId="3">
        <row r="2">
          <cell r="A2" t="str">
            <v>Министерство спорта Российской Федерации</v>
          </cell>
        </row>
      </sheetData>
      <sheetData sheetId="4">
        <row r="2">
          <cell r="A2" t="str">
            <v>Министерство спорта Российской Федерации</v>
          </cell>
        </row>
      </sheetData>
      <sheetData sheetId="5">
        <row r="2">
          <cell r="A2" t="str">
            <v>Министерство спорта Российской Федерации</v>
          </cell>
        </row>
      </sheetData>
      <sheetData sheetId="6">
        <row r="1">
          <cell r="A1" t="str">
            <v>№</v>
          </cell>
        </row>
      </sheetData>
      <sheetData sheetId="7">
        <row r="1">
          <cell r="A1" t="str">
            <v>МИНИСТЕРСТВО СПОРТА РОССИЙСКОЙ ФЕДЕРАЦИИ</v>
          </cell>
        </row>
      </sheetData>
      <sheetData sheetId="8">
        <row r="1">
          <cell r="A1" t="str">
            <v>МИНИСТЕРСТВО СПОРТА РОССИЙСКОЙ ФЕДЕРАЦИИ</v>
          </cell>
        </row>
      </sheetData>
      <sheetData sheetId="9">
        <row r="1">
          <cell r="A1" t="str">
            <v>МИНИСТЕРСТВО СПОРТА РОССИЙСКОЙ ФЕДЕРАЦИИ</v>
          </cell>
        </row>
      </sheetData>
      <sheetData sheetId="10">
        <row r="1">
          <cell r="A1" t="str">
            <v>МИНИСТЕРСТВО СПОРТА РОССИЙСКОЙ ФЕДЕРАЦИИ</v>
          </cell>
        </row>
      </sheetData>
      <sheetData sheetId="11">
        <row r="1">
          <cell r="A1" t="str">
            <v>МИНИСТЕРСТВО СПОРТА РОССИЙСКОЙ ФЕДЕРАЦИИ</v>
          </cell>
        </row>
      </sheetData>
      <sheetData sheetId="12">
        <row r="1">
          <cell r="A1" t="str">
            <v>МИНИСТЕРСТВО СПОРТА РОССИЙСКОЙ ФЕДЕРАЦИИ</v>
          </cell>
        </row>
      </sheetData>
      <sheetData sheetId="13">
        <row r="1">
          <cell r="A1" t="str">
            <v>МИНИСТЕРСТВО СПОРТА РОССИЙСКОЙ ФЕДЕРАЦИИ</v>
          </cell>
        </row>
      </sheetData>
      <sheetData sheetId="14">
        <row r="1">
          <cell r="A1" t="str">
            <v>МИНИСТЕРСТВО СПОРТА РОССИЙСКОЙ ФЕДЕРАЦИИ</v>
          </cell>
        </row>
      </sheetData>
      <sheetData sheetId="15">
        <row r="1">
          <cell r="A1" t="str">
            <v>МИНИСТЕРСТВО СПОРТА РОССИЙСКОЙ ФЕДЕРАЦИИ</v>
          </cell>
        </row>
      </sheetData>
      <sheetData sheetId="16">
        <row r="1">
          <cell r="A1" t="str">
            <v>МИНИСТЕРСТВО СПОРТА РОССИЙСКОЙ ФЕДЕРАЦИИ</v>
          </cell>
        </row>
      </sheetData>
      <sheetData sheetId="17">
        <row r="1">
          <cell r="A1" t="str">
            <v>МИНИСТЕРСТВО СПОРТА РОССИЙСКОЙ ФЕДЕРАЦИИ</v>
          </cell>
        </row>
      </sheetData>
      <sheetData sheetId="18">
        <row r="2">
          <cell r="A2" t="str">
            <v>Министерство спорта Российской Федерации</v>
          </cell>
        </row>
      </sheetData>
      <sheetData sheetId="19">
        <row r="1">
          <cell r="A1" t="str">
            <v>ПЕРВЕНСТВО РОССИИ</v>
          </cell>
        </row>
      </sheetData>
      <sheetData sheetId="20">
        <row r="1">
          <cell r="A1" t="str">
            <v>МИНИСТЕРСТВО СПОРТА РОССИЙСКОЙ ФЕДЕРАЦИИ</v>
          </cell>
        </row>
      </sheetData>
      <sheetData sheetId="21">
        <row r="1">
          <cell r="A1" t="str">
            <v>МИНИСТЕРСТВО СПОРТА РОССИЙСКОЙ ФЕДЕРАЦИИ</v>
          </cell>
        </row>
      </sheetData>
      <sheetData sheetId="22"/>
      <sheetData sheetId="23">
        <row r="2">
          <cell r="A2" t="str">
            <v>Министерство спорта Российской Федерации</v>
          </cell>
        </row>
      </sheetData>
      <sheetData sheetId="24">
        <row r="2">
          <cell r="A2" t="str">
            <v>Министерство спорта Российской Федерации</v>
          </cell>
        </row>
      </sheetData>
      <sheetData sheetId="25">
        <row r="1">
          <cell r="A1" t="str">
            <v>ПЕРВЕНСТВО РОССИИ</v>
          </cell>
        </row>
      </sheetData>
      <sheetData sheetId="26">
        <row r="1">
          <cell r="A1" t="str">
            <v>Сумма этапов кубка России 2023 год.</v>
          </cell>
        </row>
      </sheetData>
      <sheetData sheetId="27">
        <row r="1">
          <cell r="A1" t="str">
            <v>№</v>
          </cell>
        </row>
      </sheetData>
      <sheetData sheetId="28">
        <row r="1">
          <cell r="A1" t="str">
            <v>Сумма этапов кубка России 2023 год.</v>
          </cell>
        </row>
      </sheetData>
      <sheetData sheetId="29">
        <row r="1">
          <cell r="A1" t="str">
            <v>МИНИСТЕРСТВО СПОРТА РОССИЙСКОЙ ФЕДЕРАЦИИ</v>
          </cell>
        </row>
      </sheetData>
      <sheetData sheetId="30"/>
      <sheetData sheetId="31">
        <row r="1">
          <cell r="A1" t="str">
            <v>ПЕРВЕНСТВО РОССИИ</v>
          </cell>
        </row>
      </sheetData>
      <sheetData sheetId="32">
        <row r="1">
          <cell r="A1" t="str">
            <v>МИНИСТЕРСТВО СПОРТА РОССИЙСКОЙ ФЕДЕРАЦИИ</v>
          </cell>
        </row>
      </sheetData>
      <sheetData sheetId="33">
        <row r="1">
          <cell r="A1" t="str">
            <v>МИНИСТЕРСТВО СПОРТА РОССИЙСКОЙ ФЕДЕРАЦИИ</v>
          </cell>
        </row>
      </sheetData>
      <sheetData sheetId="34">
        <row r="1">
          <cell r="A1" t="str">
            <v>МИНИСТЕРСТВО СПОРТА РОССИЙСКОЙ ФЕДЕРАЦИИ</v>
          </cell>
        </row>
      </sheetData>
      <sheetData sheetId="35">
        <row r="1">
          <cell r="A1" t="str">
            <v>МИНИСТЕРСТВО СПОРТА РОССИЙСКОЙ ФЕДЕРАЦИИ</v>
          </cell>
        </row>
      </sheetData>
      <sheetData sheetId="36">
        <row r="1">
          <cell r="A1" t="str">
            <v>МИНИСТЕРСТВО СПОРТА РОССИЙСКОЙ ФЕДЕРАЦИИ</v>
          </cell>
        </row>
      </sheetData>
      <sheetData sheetId="37">
        <row r="2">
          <cell r="A2" t="str">
            <v>Министерство спорта Российской Федерации</v>
          </cell>
        </row>
      </sheetData>
      <sheetData sheetId="38">
        <row r="1">
          <cell r="A1" t="str">
            <v>ВСЕРОССИЙСКИЕ СОРЕВНОВАНИЯ</v>
          </cell>
        </row>
      </sheetData>
      <sheetData sheetId="39">
        <row r="2">
          <cell r="A2" t="str">
            <v>Министерство спорта Российской Федерации</v>
          </cell>
        </row>
      </sheetData>
      <sheetData sheetId="40">
        <row r="2">
          <cell r="A2" t="str">
            <v>Министерство спорта Российской Федерации</v>
          </cell>
        </row>
      </sheetData>
      <sheetData sheetId="41">
        <row r="2">
          <cell r="A2" t="str">
            <v>Министерство спорта Российской Федерации</v>
          </cell>
        </row>
      </sheetData>
      <sheetData sheetId="42">
        <row r="2">
          <cell r="A2" t="str">
            <v>Министерство спорта Российской Федерации</v>
          </cell>
        </row>
      </sheetData>
      <sheetData sheetId="43">
        <row r="1">
          <cell r="A1" t="str">
            <v>ВСЕРОССИЙСКИЕ СОРЕВНОВАНИЯ</v>
          </cell>
        </row>
      </sheetData>
      <sheetData sheetId="44">
        <row r="1">
          <cell r="B1" t="str">
            <v>ВСЕРОССИЙСКИЕ СОРЕВНОВАНИЯ</v>
          </cell>
        </row>
      </sheetData>
      <sheetData sheetId="45">
        <row r="2">
          <cell r="B2" t="str">
            <v>Министерство спорта Российской Федерации</v>
          </cell>
        </row>
      </sheetData>
      <sheetData sheetId="46">
        <row r="2">
          <cell r="B2" t="str">
            <v>Министерство спорта Российской Федерации</v>
          </cell>
        </row>
      </sheetData>
      <sheetData sheetId="47">
        <row r="2">
          <cell r="B2" t="str">
            <v>Министерство спорта Российской Федерации</v>
          </cell>
        </row>
      </sheetData>
      <sheetData sheetId="48">
        <row r="2">
          <cell r="B2" t="str">
            <v>Министерство спорта Российской Федерации</v>
          </cell>
        </row>
      </sheetData>
      <sheetData sheetId="49">
        <row r="2">
          <cell r="B2" t="str">
            <v>Министерство спорта Российской Федерации</v>
          </cell>
        </row>
      </sheetData>
      <sheetData sheetId="50">
        <row r="2">
          <cell r="B2" t="str">
            <v>Министерство спорта Российской Федерации</v>
          </cell>
        </row>
      </sheetData>
      <sheetData sheetId="51"/>
      <sheetData sheetId="52">
        <row r="1">
          <cell r="A1" t="str">
            <v>МИНИСТЕРСТВО СПОРТА РОССИЙСКОЙ ФЕДЕРАЦИИ</v>
          </cell>
        </row>
      </sheetData>
      <sheetData sheetId="53">
        <row r="2">
          <cell r="A2" t="str">
            <v>Министерство спорта Российской Федерации</v>
          </cell>
        </row>
      </sheetData>
      <sheetData sheetId="54">
        <row r="1">
          <cell r="A1" t="str">
            <v>МИНИСТЕРСТВО СПОРТА РОССИЙСКОЙ ФЕДЕРАЦИИ</v>
          </cell>
        </row>
      </sheetData>
      <sheetData sheetId="55">
        <row r="2">
          <cell r="A2" t="str">
            <v>Министерство спорта Российской Федерации</v>
          </cell>
        </row>
      </sheetData>
      <sheetData sheetId="56">
        <row r="2">
          <cell r="A2" t="str">
            <v>Министерство спорта Российской Федерации</v>
          </cell>
        </row>
      </sheetData>
      <sheetData sheetId="57">
        <row r="2">
          <cell r="A2" t="str">
            <v>Министерство спорта Российской Федерации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705C-AE85-48E5-80BF-7E5163C707B8}">
  <dimension ref="A1:U43"/>
  <sheetViews>
    <sheetView view="pageBreakPreview" zoomScale="60" zoomScaleNormal="100" workbookViewId="0">
      <selection activeCell="G23" sqref="G23"/>
    </sheetView>
  </sheetViews>
  <sheetFormatPr defaultColWidth="9.140625" defaultRowHeight="12.75" x14ac:dyDescent="0.25"/>
  <cols>
    <col min="1" max="1" width="7" style="2" customWidth="1"/>
    <col min="2" max="2" width="6.28515625" style="14" hidden="1" customWidth="1"/>
    <col min="3" max="3" width="15.85546875" style="14" customWidth="1"/>
    <col min="4" max="4" width="28.28515625" style="2" customWidth="1"/>
    <col min="5" max="5" width="13.42578125" style="2" customWidth="1"/>
    <col min="6" max="6" width="11" style="2" customWidth="1"/>
    <col min="7" max="7" width="27" style="2" customWidth="1"/>
    <col min="8" max="8" width="9.85546875" style="20" customWidth="1"/>
    <col min="9" max="11" width="9.85546875" style="2" customWidth="1"/>
    <col min="12" max="12" width="10.140625" style="20" customWidth="1"/>
    <col min="13" max="13" width="13.85546875" style="2" customWidth="1"/>
    <col min="14" max="14" width="16.5703125" style="2" customWidth="1"/>
    <col min="15" max="18" width="9.140625" style="2"/>
    <col min="19" max="21" width="9.140625" style="20"/>
    <col min="22" max="16384" width="9.140625" style="2"/>
  </cols>
  <sheetData>
    <row r="1" spans="1:21" s="19" customFormat="1" ht="2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7"/>
      <c r="P1" s="18"/>
    </row>
    <row r="2" spans="1:21" s="19" customFormat="1" ht="21" x14ac:dyDescent="0.2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7"/>
      <c r="P2" s="18"/>
    </row>
    <row r="3" spans="1:21" s="19" customFormat="1" ht="21" x14ac:dyDescent="0.2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7"/>
      <c r="P3" s="18"/>
    </row>
    <row r="4" spans="1:21" ht="21" x14ac:dyDescent="0.2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21" ht="2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Q5" s="19"/>
    </row>
    <row r="6" spans="1:21" s="1" customFormat="1" ht="28.5" x14ac:dyDescent="0.25">
      <c r="A6" s="122" t="s">
        <v>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S6" s="21"/>
      <c r="T6" s="21"/>
      <c r="U6" s="21"/>
    </row>
    <row r="7" spans="1:21" s="1" customFormat="1" ht="21" hidden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S7" s="21"/>
      <c r="T7" s="21"/>
      <c r="U7" s="21"/>
    </row>
    <row r="8" spans="1:21" s="1" customFormat="1" ht="21.75" thickBot="1" x14ac:dyDescent="0.3">
      <c r="A8" s="124" t="s">
        <v>38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S8" s="21"/>
      <c r="T8" s="21"/>
      <c r="U8" s="21"/>
    </row>
    <row r="9" spans="1:21" ht="19.5" thickTop="1" x14ac:dyDescent="0.25">
      <c r="A9" s="125" t="s">
        <v>39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1:21" ht="18.75" x14ac:dyDescent="0.25">
      <c r="A10" s="128" t="s">
        <v>40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</row>
    <row r="11" spans="1:21" ht="18.75" x14ac:dyDescent="0.25">
      <c r="A11" s="128" t="s">
        <v>41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1:21" ht="2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21" ht="15.75" x14ac:dyDescent="0.25">
      <c r="A13" s="4" t="s">
        <v>5</v>
      </c>
      <c r="B13" s="22"/>
      <c r="C13" s="22"/>
      <c r="D13" s="22"/>
      <c r="E13" s="6"/>
      <c r="F13" s="6"/>
      <c r="G13" s="23" t="s">
        <v>42</v>
      </c>
      <c r="H13" s="24" t="s">
        <v>43</v>
      </c>
      <c r="I13" s="6"/>
      <c r="J13" s="25">
        <v>0.58333333333333337</v>
      </c>
      <c r="K13" s="6"/>
      <c r="L13" s="26"/>
      <c r="M13" s="27"/>
      <c r="N13" s="7" t="s">
        <v>6</v>
      </c>
    </row>
    <row r="14" spans="1:21" ht="15.75" x14ac:dyDescent="0.25">
      <c r="A14" s="8" t="s">
        <v>44</v>
      </c>
      <c r="B14" s="28"/>
      <c r="C14" s="28"/>
      <c r="D14" s="28"/>
      <c r="E14" s="9"/>
      <c r="F14" s="9"/>
      <c r="G14" s="29" t="s">
        <v>45</v>
      </c>
      <c r="H14" s="30" t="s">
        <v>46</v>
      </c>
      <c r="I14" s="9"/>
      <c r="J14" s="31">
        <v>0.625</v>
      </c>
      <c r="K14" s="9"/>
      <c r="L14" s="32"/>
      <c r="M14" s="33"/>
      <c r="N14" s="10" t="s">
        <v>7</v>
      </c>
    </row>
    <row r="15" spans="1:21" ht="15" x14ac:dyDescent="0.25">
      <c r="A15" s="131" t="s">
        <v>47</v>
      </c>
      <c r="B15" s="132"/>
      <c r="C15" s="132"/>
      <c r="D15" s="132"/>
      <c r="E15" s="132"/>
      <c r="F15" s="132"/>
      <c r="G15" s="133"/>
      <c r="H15" s="134" t="s">
        <v>48</v>
      </c>
      <c r="I15" s="132"/>
      <c r="J15" s="132"/>
      <c r="K15" s="132"/>
      <c r="L15" s="132"/>
      <c r="M15" s="132"/>
      <c r="N15" s="135"/>
    </row>
    <row r="16" spans="1:21" ht="15" x14ac:dyDescent="0.25">
      <c r="A16" s="34" t="s">
        <v>49</v>
      </c>
      <c r="B16" s="35"/>
      <c r="C16" s="35"/>
      <c r="D16" s="36"/>
      <c r="E16" s="37"/>
      <c r="F16" s="36"/>
      <c r="G16" s="38"/>
      <c r="H16" s="39" t="s">
        <v>50</v>
      </c>
      <c r="I16" s="40"/>
      <c r="J16" s="41"/>
      <c r="K16" s="40"/>
      <c r="L16" s="40"/>
      <c r="M16" s="40"/>
      <c r="N16" s="42"/>
    </row>
    <row r="17" spans="1:21" ht="15" x14ac:dyDescent="0.25">
      <c r="A17" s="34" t="s">
        <v>51</v>
      </c>
      <c r="B17" s="35"/>
      <c r="C17" s="35"/>
      <c r="D17" s="43"/>
      <c r="E17" s="37"/>
      <c r="F17" s="36"/>
      <c r="G17" s="44" t="s">
        <v>52</v>
      </c>
      <c r="H17" s="45" t="s">
        <v>53</v>
      </c>
      <c r="I17" s="40"/>
      <c r="J17" s="41"/>
      <c r="K17" s="40"/>
      <c r="L17" s="46"/>
      <c r="M17" s="40"/>
      <c r="N17" s="42"/>
    </row>
    <row r="18" spans="1:21" ht="15" x14ac:dyDescent="0.25">
      <c r="A18" s="47" t="s">
        <v>54</v>
      </c>
      <c r="B18" s="35"/>
      <c r="C18" s="35"/>
      <c r="D18" s="43"/>
      <c r="E18" s="37"/>
      <c r="F18" s="36"/>
      <c r="G18" s="48" t="s">
        <v>55</v>
      </c>
      <c r="H18" s="49" t="s">
        <v>56</v>
      </c>
      <c r="I18" s="50"/>
      <c r="J18" s="51"/>
      <c r="K18" s="50"/>
      <c r="L18" s="46"/>
      <c r="M18" s="40"/>
      <c r="N18" s="42"/>
    </row>
    <row r="19" spans="1:21" ht="15.75" thickBot="1" x14ac:dyDescent="0.3">
      <c r="A19" s="34" t="s">
        <v>57</v>
      </c>
      <c r="B19" s="52"/>
      <c r="C19" s="52"/>
      <c r="D19" s="41"/>
      <c r="E19" s="41"/>
      <c r="F19" s="41"/>
      <c r="G19" s="53"/>
      <c r="H19" s="54"/>
      <c r="I19" s="55"/>
      <c r="J19" s="55"/>
      <c r="K19" s="55"/>
      <c r="L19" s="56"/>
      <c r="M19" s="57"/>
      <c r="N19" s="58"/>
    </row>
    <row r="20" spans="1:21" ht="14.25" thickTop="1" thickBot="1" x14ac:dyDescent="0.3">
      <c r="A20" s="11"/>
      <c r="B20" s="12"/>
      <c r="C20" s="12"/>
      <c r="D20" s="11"/>
      <c r="E20" s="11"/>
      <c r="F20" s="11"/>
      <c r="G20" s="11"/>
      <c r="H20" s="59"/>
      <c r="I20" s="11"/>
      <c r="J20" s="11"/>
      <c r="K20" s="11"/>
      <c r="L20" s="59"/>
      <c r="M20" s="11"/>
      <c r="N20" s="11"/>
    </row>
    <row r="21" spans="1:21" s="13" customFormat="1" thickTop="1" x14ac:dyDescent="0.25">
      <c r="A21" s="136" t="s">
        <v>58</v>
      </c>
      <c r="B21" s="138" t="s">
        <v>59</v>
      </c>
      <c r="C21" s="138" t="s">
        <v>60</v>
      </c>
      <c r="D21" s="138" t="s">
        <v>8</v>
      </c>
      <c r="E21" s="138" t="s">
        <v>9</v>
      </c>
      <c r="F21" s="138" t="s">
        <v>10</v>
      </c>
      <c r="G21" s="138" t="s">
        <v>61</v>
      </c>
      <c r="H21" s="140" t="s">
        <v>62</v>
      </c>
      <c r="I21" s="141"/>
      <c r="J21" s="146" t="s">
        <v>63</v>
      </c>
      <c r="K21" s="146"/>
      <c r="L21" s="147" t="s">
        <v>64</v>
      </c>
      <c r="M21" s="149" t="s">
        <v>65</v>
      </c>
      <c r="N21" s="151" t="s">
        <v>66</v>
      </c>
      <c r="P21" s="60"/>
      <c r="S21" s="61"/>
      <c r="T21" s="61"/>
      <c r="U21" s="61"/>
    </row>
    <row r="22" spans="1:21" s="13" customFormat="1" ht="24" x14ac:dyDescent="0.25">
      <c r="A22" s="137"/>
      <c r="B22" s="139"/>
      <c r="C22" s="139"/>
      <c r="D22" s="139"/>
      <c r="E22" s="139"/>
      <c r="F22" s="139"/>
      <c r="G22" s="139"/>
      <c r="H22" s="142"/>
      <c r="I22" s="143"/>
      <c r="J22" s="62" t="s">
        <v>67</v>
      </c>
      <c r="K22" s="62" t="s">
        <v>68</v>
      </c>
      <c r="L22" s="148"/>
      <c r="M22" s="150"/>
      <c r="N22" s="152"/>
      <c r="P22" s="60"/>
      <c r="S22" s="61"/>
      <c r="T22" s="61"/>
      <c r="U22" s="61"/>
    </row>
    <row r="23" spans="1:21" ht="15.75" x14ac:dyDescent="0.25">
      <c r="A23" s="63">
        <v>1</v>
      </c>
      <c r="B23" s="64">
        <v>38</v>
      </c>
      <c r="C23" s="65">
        <v>10137615702</v>
      </c>
      <c r="D23" s="66" t="s">
        <v>33</v>
      </c>
      <c r="E23" s="67">
        <v>40646</v>
      </c>
      <c r="F23" s="65" t="s">
        <v>92</v>
      </c>
      <c r="G23" s="65" t="s">
        <v>15</v>
      </c>
      <c r="H23" s="68"/>
      <c r="I23" s="69"/>
      <c r="J23" s="70">
        <v>40</v>
      </c>
      <c r="K23" s="70">
        <v>44</v>
      </c>
      <c r="L23" s="70">
        <v>44</v>
      </c>
      <c r="M23" s="71"/>
      <c r="N23" s="72"/>
      <c r="P23" s="60"/>
      <c r="Q23" s="13"/>
      <c r="R23" s="13"/>
      <c r="S23" s="61"/>
      <c r="T23" s="61"/>
      <c r="U23" s="61"/>
    </row>
    <row r="24" spans="1:21" ht="15.75" x14ac:dyDescent="0.25">
      <c r="A24" s="63">
        <v>2</v>
      </c>
      <c r="B24" s="64">
        <v>40</v>
      </c>
      <c r="C24" s="65">
        <v>10138611667</v>
      </c>
      <c r="D24" s="66" t="s">
        <v>34</v>
      </c>
      <c r="E24" s="67">
        <v>40777</v>
      </c>
      <c r="F24" s="65" t="s">
        <v>92</v>
      </c>
      <c r="G24" s="65" t="s">
        <v>15</v>
      </c>
      <c r="H24" s="68"/>
      <c r="I24" s="69"/>
      <c r="J24" s="70">
        <v>35</v>
      </c>
      <c r="K24" s="70">
        <v>37</v>
      </c>
      <c r="L24" s="70">
        <v>37</v>
      </c>
      <c r="M24" s="71"/>
      <c r="N24" s="72"/>
      <c r="P24" s="60"/>
      <c r="Q24" s="13"/>
      <c r="R24" s="13"/>
      <c r="S24" s="61"/>
      <c r="T24" s="61"/>
      <c r="U24" s="61"/>
    </row>
    <row r="25" spans="1:21" ht="15.75" x14ac:dyDescent="0.25">
      <c r="A25" s="63"/>
      <c r="B25" s="64"/>
      <c r="C25" s="65"/>
      <c r="D25" s="66"/>
      <c r="E25" s="67"/>
      <c r="F25" s="65"/>
      <c r="G25" s="65"/>
      <c r="H25" s="68"/>
      <c r="I25" s="69"/>
      <c r="J25" s="68"/>
      <c r="K25" s="68"/>
      <c r="L25" s="68"/>
      <c r="M25" s="73"/>
      <c r="N25" s="72"/>
      <c r="P25" s="60"/>
      <c r="Q25" s="13"/>
      <c r="R25" s="13"/>
      <c r="S25" s="61"/>
      <c r="T25" s="61"/>
      <c r="U25" s="61"/>
    </row>
    <row r="26" spans="1:21" ht="16.5" thickBot="1" x14ac:dyDescent="0.25">
      <c r="A26" s="74"/>
      <c r="B26" s="75"/>
      <c r="C26" s="74"/>
      <c r="D26" s="76"/>
      <c r="E26" s="15"/>
      <c r="F26" s="16"/>
      <c r="G26" s="15"/>
      <c r="H26" s="77"/>
      <c r="I26" s="78"/>
      <c r="J26" s="78"/>
      <c r="K26" s="78"/>
      <c r="L26" s="77"/>
      <c r="M26" s="78"/>
      <c r="N26" s="78"/>
      <c r="P26" s="60"/>
      <c r="Q26" s="13"/>
      <c r="R26" s="13"/>
      <c r="S26" s="61"/>
      <c r="T26" s="61"/>
      <c r="U26" s="61"/>
    </row>
    <row r="27" spans="1:21" ht="15.75" thickTop="1" x14ac:dyDescent="0.25">
      <c r="A27" s="153" t="s">
        <v>69</v>
      </c>
      <c r="B27" s="154"/>
      <c r="C27" s="154"/>
      <c r="D27" s="154"/>
      <c r="E27" s="79"/>
      <c r="F27" s="79"/>
      <c r="G27" s="154" t="s">
        <v>70</v>
      </c>
      <c r="H27" s="154"/>
      <c r="I27" s="154"/>
      <c r="J27" s="154"/>
      <c r="K27" s="154"/>
      <c r="L27" s="154"/>
      <c r="M27" s="154"/>
      <c r="N27" s="155"/>
      <c r="P27" s="60"/>
      <c r="Q27" s="13"/>
      <c r="R27" s="13"/>
      <c r="S27" s="61"/>
      <c r="T27" s="61"/>
      <c r="U27" s="61"/>
    </row>
    <row r="28" spans="1:21" ht="15" x14ac:dyDescent="0.25">
      <c r="A28" s="80" t="s">
        <v>71</v>
      </c>
      <c r="B28" s="81"/>
      <c r="C28" s="82"/>
      <c r="D28" s="83"/>
      <c r="E28" s="5"/>
      <c r="F28" s="5"/>
      <c r="G28" s="84" t="s">
        <v>72</v>
      </c>
      <c r="H28" s="85">
        <v>1</v>
      </c>
      <c r="I28" s="86"/>
      <c r="J28" s="87"/>
      <c r="K28" s="87"/>
      <c r="L28" s="88"/>
      <c r="M28" s="84" t="s">
        <v>73</v>
      </c>
      <c r="N28" s="89">
        <v>0</v>
      </c>
      <c r="P28" s="60"/>
      <c r="Q28" s="13"/>
      <c r="R28" s="13"/>
      <c r="S28" s="61"/>
      <c r="T28" s="61"/>
      <c r="U28" s="61"/>
    </row>
    <row r="29" spans="1:21" ht="15" x14ac:dyDescent="0.25">
      <c r="A29" s="80" t="s">
        <v>74</v>
      </c>
      <c r="B29" s="81"/>
      <c r="C29" s="90"/>
      <c r="D29" s="83"/>
      <c r="E29" s="3"/>
      <c r="F29" s="3"/>
      <c r="G29" s="84" t="s">
        <v>75</v>
      </c>
      <c r="H29" s="91">
        <v>2</v>
      </c>
      <c r="I29" s="92"/>
      <c r="J29" s="93"/>
      <c r="K29" s="93"/>
      <c r="L29" s="94"/>
      <c r="M29" s="84" t="s">
        <v>76</v>
      </c>
      <c r="N29" s="89">
        <v>0</v>
      </c>
      <c r="P29" s="60"/>
      <c r="Q29" s="13"/>
      <c r="R29" s="13"/>
      <c r="S29" s="61"/>
      <c r="T29" s="61"/>
      <c r="U29" s="61"/>
    </row>
    <row r="30" spans="1:21" ht="15" x14ac:dyDescent="0.25">
      <c r="A30" s="80" t="s">
        <v>77</v>
      </c>
      <c r="B30" s="81"/>
      <c r="C30" s="81"/>
      <c r="D30" s="83"/>
      <c r="E30" s="3"/>
      <c r="F30" s="3"/>
      <c r="G30" s="84" t="s">
        <v>78</v>
      </c>
      <c r="H30" s="91">
        <v>2</v>
      </c>
      <c r="I30" s="92"/>
      <c r="J30" s="95"/>
      <c r="K30" s="93"/>
      <c r="L30" s="94"/>
      <c r="M30" s="84" t="s">
        <v>79</v>
      </c>
      <c r="N30" s="89">
        <v>0</v>
      </c>
      <c r="P30" s="60"/>
      <c r="Q30" s="13"/>
      <c r="R30" s="13"/>
      <c r="S30" s="61"/>
      <c r="T30" s="61"/>
      <c r="U30" s="61"/>
    </row>
    <row r="31" spans="1:21" ht="15" x14ac:dyDescent="0.25">
      <c r="A31" s="80" t="s">
        <v>80</v>
      </c>
      <c r="B31" s="81"/>
      <c r="C31" s="81"/>
      <c r="D31" s="83"/>
      <c r="E31" s="3"/>
      <c r="F31" s="3"/>
      <c r="G31" s="84" t="s">
        <v>81</v>
      </c>
      <c r="H31" s="91">
        <v>2</v>
      </c>
      <c r="I31" s="92"/>
      <c r="J31" s="95"/>
      <c r="K31" s="93"/>
      <c r="L31" s="94"/>
      <c r="M31" s="84" t="s">
        <v>27</v>
      </c>
      <c r="N31" s="89">
        <v>0</v>
      </c>
      <c r="P31" s="60"/>
      <c r="Q31" s="13"/>
      <c r="R31" s="13"/>
      <c r="S31" s="61"/>
      <c r="T31" s="61"/>
      <c r="U31" s="61"/>
    </row>
    <row r="32" spans="1:21" ht="15" x14ac:dyDescent="0.25">
      <c r="A32" s="96"/>
      <c r="B32" s="81"/>
      <c r="C32" s="81"/>
      <c r="D32" s="83"/>
      <c r="G32" s="84" t="s">
        <v>82</v>
      </c>
      <c r="H32" s="91">
        <v>0</v>
      </c>
      <c r="I32" s="92"/>
      <c r="J32" s="95"/>
      <c r="K32" s="93"/>
      <c r="L32" s="94"/>
      <c r="M32" s="84" t="s">
        <v>21</v>
      </c>
      <c r="N32" s="89">
        <v>0</v>
      </c>
      <c r="P32" s="60"/>
      <c r="Q32" s="13"/>
      <c r="R32" s="13"/>
      <c r="S32" s="61"/>
      <c r="T32" s="61"/>
      <c r="U32" s="61"/>
    </row>
    <row r="33" spans="1:21" ht="15" x14ac:dyDescent="0.25">
      <c r="A33" s="97"/>
      <c r="B33" s="41"/>
      <c r="C33" s="52"/>
      <c r="D33" s="83"/>
      <c r="G33" s="84" t="s">
        <v>83</v>
      </c>
      <c r="H33" s="91">
        <v>0</v>
      </c>
      <c r="I33" s="92"/>
      <c r="J33" s="95"/>
      <c r="K33" s="93"/>
      <c r="L33" s="94"/>
      <c r="M33" s="84" t="s">
        <v>18</v>
      </c>
      <c r="N33" s="89">
        <v>0</v>
      </c>
    </row>
    <row r="34" spans="1:21" ht="15" x14ac:dyDescent="0.25">
      <c r="A34" s="98"/>
      <c r="B34" s="81"/>
      <c r="C34" s="81"/>
      <c r="D34" s="83"/>
      <c r="E34" s="3"/>
      <c r="F34" s="3"/>
      <c r="G34" s="84" t="s">
        <v>84</v>
      </c>
      <c r="H34" s="91">
        <v>0</v>
      </c>
      <c r="I34" s="99"/>
      <c r="J34" s="100"/>
      <c r="K34" s="101"/>
      <c r="L34" s="102"/>
      <c r="M34" s="84" t="s">
        <v>85</v>
      </c>
      <c r="N34" s="89">
        <v>0</v>
      </c>
    </row>
    <row r="35" spans="1:21" ht="15" x14ac:dyDescent="0.25">
      <c r="A35" s="98"/>
      <c r="B35" s="81"/>
      <c r="C35" s="81"/>
      <c r="D35" s="81"/>
      <c r="E35" s="81"/>
      <c r="F35" s="81"/>
      <c r="G35" s="41"/>
      <c r="H35" s="103"/>
      <c r="I35" s="103"/>
      <c r="J35" s="103"/>
      <c r="K35" s="103"/>
      <c r="L35" s="103"/>
      <c r="M35" s="104"/>
      <c r="N35" s="105"/>
    </row>
    <row r="36" spans="1:21" ht="15.75" x14ac:dyDescent="0.25">
      <c r="A36" s="106"/>
      <c r="B36" s="107"/>
      <c r="C36" s="107"/>
      <c r="D36" s="156" t="s">
        <v>86</v>
      </c>
      <c r="E36" s="156"/>
      <c r="F36" s="156"/>
      <c r="G36" s="156" t="s">
        <v>87</v>
      </c>
      <c r="H36" s="156"/>
      <c r="I36" s="156"/>
      <c r="J36" s="108"/>
      <c r="K36" s="108"/>
      <c r="L36" s="156"/>
      <c r="M36" s="156"/>
      <c r="N36" s="157"/>
    </row>
    <row r="37" spans="1:21" x14ac:dyDescent="0.25">
      <c r="A37" s="158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60"/>
    </row>
    <row r="38" spans="1:21" x14ac:dyDescent="0.25">
      <c r="A38" s="109"/>
      <c r="D38" s="14"/>
      <c r="E38" s="14"/>
      <c r="F38" s="14"/>
      <c r="G38" s="14"/>
      <c r="H38" s="56"/>
      <c r="I38" s="14"/>
      <c r="J38" s="14"/>
      <c r="K38" s="14"/>
      <c r="L38" s="56"/>
      <c r="M38" s="14"/>
      <c r="N38" s="110"/>
    </row>
    <row r="39" spans="1:21" x14ac:dyDescent="0.25">
      <c r="A39" s="109"/>
      <c r="D39" s="14"/>
      <c r="E39" s="14"/>
      <c r="F39" s="14"/>
      <c r="G39" s="14"/>
      <c r="H39" s="56"/>
      <c r="I39" s="14"/>
      <c r="J39" s="14"/>
      <c r="K39" s="14"/>
      <c r="L39" s="56"/>
      <c r="M39" s="14"/>
      <c r="N39" s="110"/>
    </row>
    <row r="40" spans="1:21" x14ac:dyDescent="0.25">
      <c r="A40" s="109"/>
      <c r="D40" s="14"/>
      <c r="E40" s="14"/>
      <c r="G40" s="14"/>
      <c r="H40" s="56"/>
      <c r="I40" s="14"/>
      <c r="J40" s="14"/>
      <c r="K40" s="14"/>
      <c r="L40" s="56"/>
      <c r="M40" s="14"/>
      <c r="N40" s="110"/>
    </row>
    <row r="41" spans="1:21" x14ac:dyDescent="0.25">
      <c r="A41" s="109"/>
      <c r="D41" s="14"/>
      <c r="E41" s="14"/>
      <c r="F41" s="14"/>
      <c r="G41" s="14"/>
      <c r="H41" s="56"/>
      <c r="I41" s="14"/>
      <c r="J41" s="14"/>
      <c r="K41" s="14"/>
      <c r="L41" s="56"/>
      <c r="M41" s="14"/>
      <c r="N41" s="110"/>
    </row>
    <row r="42" spans="1:21" s="60" customFormat="1" thickBot="1" x14ac:dyDescent="0.3">
      <c r="A42" s="111"/>
      <c r="B42" s="112"/>
      <c r="C42" s="112"/>
      <c r="D42" s="144" t="s">
        <v>52</v>
      </c>
      <c r="E42" s="144"/>
      <c r="F42" s="144"/>
      <c r="G42" s="144" t="s">
        <v>55</v>
      </c>
      <c r="H42" s="144"/>
      <c r="I42" s="144"/>
      <c r="J42" s="113"/>
      <c r="K42" s="113"/>
      <c r="L42" s="144"/>
      <c r="M42" s="144"/>
      <c r="N42" s="145"/>
      <c r="S42" s="114"/>
      <c r="T42" s="114"/>
      <c r="U42" s="114"/>
    </row>
    <row r="43" spans="1:21" ht="13.5" thickTop="1" x14ac:dyDescent="0.25"/>
  </sheetData>
  <mergeCells count="36">
    <mergeCell ref="D42:F42"/>
    <mergeCell ref="G42:I42"/>
    <mergeCell ref="L42:N42"/>
    <mergeCell ref="J21:K21"/>
    <mergeCell ref="L21:L22"/>
    <mergeCell ref="M21:M22"/>
    <mergeCell ref="N21:N22"/>
    <mergeCell ref="A27:D27"/>
    <mergeCell ref="G27:N27"/>
    <mergeCell ref="D36:F36"/>
    <mergeCell ref="G36:I36"/>
    <mergeCell ref="L36:N36"/>
    <mergeCell ref="A37:E37"/>
    <mergeCell ref="F37:N37"/>
    <mergeCell ref="A15:G15"/>
    <mergeCell ref="H15:N15"/>
    <mergeCell ref="A21:A22"/>
    <mergeCell ref="B21:B22"/>
    <mergeCell ref="C21:C22"/>
    <mergeCell ref="D21:D22"/>
    <mergeCell ref="E21:E22"/>
    <mergeCell ref="F21:F22"/>
    <mergeCell ref="G21:G22"/>
    <mergeCell ref="H21:I22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ageMargins left="0.7" right="0.7" top="0.75" bottom="0.75" header="0.3" footer="0.3"/>
  <pageSetup paperSize="9" scale="47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D5D5-C046-4333-83B7-048E556A2C14}">
  <dimension ref="A1:U46"/>
  <sheetViews>
    <sheetView tabSelected="1" view="pageBreakPreview" zoomScale="60" zoomScaleNormal="100" workbookViewId="0">
      <selection activeCell="Z23" sqref="Z23"/>
    </sheetView>
  </sheetViews>
  <sheetFormatPr defaultColWidth="9.140625" defaultRowHeight="12.75" x14ac:dyDescent="0.25"/>
  <cols>
    <col min="1" max="1" width="7" style="2" customWidth="1"/>
    <col min="2" max="2" width="6.28515625" style="14" hidden="1" customWidth="1"/>
    <col min="3" max="3" width="15.85546875" style="14" customWidth="1"/>
    <col min="4" max="4" width="31.140625" style="2" customWidth="1"/>
    <col min="5" max="5" width="13.42578125" style="2" customWidth="1"/>
    <col min="6" max="6" width="8.85546875" style="2" customWidth="1"/>
    <col min="7" max="7" width="27" style="2" customWidth="1"/>
    <col min="8" max="8" width="9.85546875" style="20" customWidth="1"/>
    <col min="9" max="11" width="9.85546875" style="2" customWidth="1"/>
    <col min="12" max="12" width="10.140625" style="20" customWidth="1"/>
    <col min="13" max="13" width="13.85546875" style="2" customWidth="1"/>
    <col min="14" max="14" width="16.5703125" style="2" customWidth="1"/>
    <col min="15" max="18" width="9.140625" style="2"/>
    <col min="19" max="21" width="9.140625" style="20"/>
    <col min="22" max="16384" width="9.140625" style="2"/>
  </cols>
  <sheetData>
    <row r="1" spans="1:21" s="19" customFormat="1" ht="2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7"/>
      <c r="P1" s="18"/>
    </row>
    <row r="2" spans="1:21" s="19" customFormat="1" ht="21" x14ac:dyDescent="0.2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7"/>
      <c r="P2" s="18"/>
    </row>
    <row r="3" spans="1:21" s="19" customFormat="1" ht="21" x14ac:dyDescent="0.2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7"/>
      <c r="P3" s="18"/>
    </row>
    <row r="4" spans="1:21" ht="21" x14ac:dyDescent="0.2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21" ht="2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Q5" s="19"/>
    </row>
    <row r="6" spans="1:21" s="1" customFormat="1" ht="28.5" x14ac:dyDescent="0.25">
      <c r="A6" s="122" t="s">
        <v>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S6" s="21"/>
      <c r="T6" s="21"/>
      <c r="U6" s="21"/>
    </row>
    <row r="7" spans="1:21" s="1" customFormat="1" ht="21" hidden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S7" s="21"/>
      <c r="T7" s="21"/>
      <c r="U7" s="21"/>
    </row>
    <row r="8" spans="1:21" s="1" customFormat="1" ht="21.75" thickBot="1" x14ac:dyDescent="0.3">
      <c r="A8" s="124" t="s">
        <v>38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S8" s="21"/>
      <c r="T8" s="21"/>
      <c r="U8" s="21"/>
    </row>
    <row r="9" spans="1:21" ht="19.5" thickTop="1" x14ac:dyDescent="0.25">
      <c r="A9" s="125" t="s">
        <v>39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1:21" ht="18.75" x14ac:dyDescent="0.25">
      <c r="A10" s="128" t="s">
        <v>40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</row>
    <row r="11" spans="1:21" ht="18.75" x14ac:dyDescent="0.25">
      <c r="A11" s="128" t="s">
        <v>88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1:21" ht="2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21" ht="15.75" x14ac:dyDescent="0.25">
      <c r="A13" s="4" t="s">
        <v>5</v>
      </c>
      <c r="B13" s="22"/>
      <c r="C13" s="22"/>
      <c r="D13" s="22"/>
      <c r="E13" s="6"/>
      <c r="F13" s="6"/>
      <c r="G13" s="23" t="s">
        <v>42</v>
      </c>
      <c r="H13" s="24" t="s">
        <v>43</v>
      </c>
      <c r="I13" s="6"/>
      <c r="J13" s="25">
        <v>0.58333333333333337</v>
      </c>
      <c r="K13" s="6"/>
      <c r="L13" s="26"/>
      <c r="M13" s="27"/>
      <c r="N13" s="7" t="s">
        <v>6</v>
      </c>
    </row>
    <row r="14" spans="1:21" ht="15.75" x14ac:dyDescent="0.25">
      <c r="A14" s="8" t="s">
        <v>44</v>
      </c>
      <c r="B14" s="28"/>
      <c r="C14" s="28"/>
      <c r="D14" s="28"/>
      <c r="E14" s="9"/>
      <c r="F14" s="9"/>
      <c r="G14" s="29" t="s">
        <v>45</v>
      </c>
      <c r="H14" s="30" t="s">
        <v>46</v>
      </c>
      <c r="I14" s="9"/>
      <c r="J14" s="31">
        <v>0.625</v>
      </c>
      <c r="K14" s="9"/>
      <c r="L14" s="32"/>
      <c r="M14" s="33"/>
      <c r="N14" s="10" t="s">
        <v>7</v>
      </c>
    </row>
    <row r="15" spans="1:21" ht="15" x14ac:dyDescent="0.25">
      <c r="A15" s="131" t="s">
        <v>47</v>
      </c>
      <c r="B15" s="132"/>
      <c r="C15" s="132"/>
      <c r="D15" s="132"/>
      <c r="E15" s="132"/>
      <c r="F15" s="132"/>
      <c r="G15" s="133"/>
      <c r="H15" s="134" t="s">
        <v>48</v>
      </c>
      <c r="I15" s="132"/>
      <c r="J15" s="132"/>
      <c r="K15" s="132"/>
      <c r="L15" s="132"/>
      <c r="M15" s="132"/>
      <c r="N15" s="135"/>
    </row>
    <row r="16" spans="1:21" ht="15" x14ac:dyDescent="0.25">
      <c r="A16" s="34" t="s">
        <v>49</v>
      </c>
      <c r="B16" s="35"/>
      <c r="C16" s="35"/>
      <c r="D16" s="36"/>
      <c r="E16" s="37"/>
      <c r="F16" s="36"/>
      <c r="G16" s="38"/>
      <c r="H16" s="39" t="s">
        <v>50</v>
      </c>
      <c r="I16" s="40"/>
      <c r="J16" s="41"/>
      <c r="K16" s="40"/>
      <c r="L16" s="40"/>
      <c r="M16" s="40"/>
      <c r="N16" s="42"/>
    </row>
    <row r="17" spans="1:21" ht="15" x14ac:dyDescent="0.25">
      <c r="A17" s="34" t="s">
        <v>51</v>
      </c>
      <c r="B17" s="35"/>
      <c r="C17" s="35"/>
      <c r="D17" s="43"/>
      <c r="E17" s="37"/>
      <c r="F17" s="36"/>
      <c r="G17" s="44" t="s">
        <v>52</v>
      </c>
      <c r="H17" s="45" t="s">
        <v>53</v>
      </c>
      <c r="I17" s="40"/>
      <c r="J17" s="41"/>
      <c r="K17" s="40"/>
      <c r="L17" s="46"/>
      <c r="M17" s="40"/>
      <c r="N17" s="42"/>
    </row>
    <row r="18" spans="1:21" ht="15" x14ac:dyDescent="0.25">
      <c r="A18" s="47" t="s">
        <v>54</v>
      </c>
      <c r="B18" s="35"/>
      <c r="C18" s="35"/>
      <c r="D18" s="43"/>
      <c r="E18" s="37"/>
      <c r="F18" s="36"/>
      <c r="G18" s="48" t="s">
        <v>55</v>
      </c>
      <c r="H18" s="49" t="s">
        <v>56</v>
      </c>
      <c r="I18" s="50"/>
      <c r="J18" s="51"/>
      <c r="K18" s="50"/>
      <c r="L18" s="46"/>
      <c r="M18" s="40"/>
      <c r="N18" s="42"/>
    </row>
    <row r="19" spans="1:21" ht="15.75" thickBot="1" x14ac:dyDescent="0.3">
      <c r="A19" s="34" t="s">
        <v>57</v>
      </c>
      <c r="B19" s="52"/>
      <c r="C19" s="52"/>
      <c r="D19" s="41"/>
      <c r="E19" s="41"/>
      <c r="F19" s="41"/>
      <c r="G19" s="53"/>
      <c r="H19" s="115"/>
      <c r="I19" s="55"/>
      <c r="J19" s="55"/>
      <c r="K19" s="55"/>
      <c r="L19" s="56"/>
      <c r="M19" s="57"/>
      <c r="N19" s="58"/>
    </row>
    <row r="20" spans="1:21" ht="14.25" thickTop="1" thickBot="1" x14ac:dyDescent="0.3">
      <c r="A20" s="11"/>
      <c r="B20" s="12"/>
      <c r="C20" s="12"/>
      <c r="D20" s="11"/>
      <c r="E20" s="11"/>
      <c r="F20" s="11"/>
      <c r="G20" s="11"/>
      <c r="H20" s="59"/>
      <c r="I20" s="11"/>
      <c r="J20" s="11"/>
      <c r="K20" s="11"/>
      <c r="L20" s="59"/>
      <c r="M20" s="11"/>
      <c r="N20" s="11"/>
    </row>
    <row r="21" spans="1:21" s="13" customFormat="1" thickTop="1" x14ac:dyDescent="0.25">
      <c r="A21" s="136" t="s">
        <v>58</v>
      </c>
      <c r="B21" s="138" t="s">
        <v>59</v>
      </c>
      <c r="C21" s="138" t="s">
        <v>60</v>
      </c>
      <c r="D21" s="138" t="s">
        <v>8</v>
      </c>
      <c r="E21" s="138" t="s">
        <v>9</v>
      </c>
      <c r="F21" s="138" t="s">
        <v>10</v>
      </c>
      <c r="G21" s="138" t="s">
        <v>61</v>
      </c>
      <c r="H21" s="140" t="s">
        <v>62</v>
      </c>
      <c r="I21" s="141"/>
      <c r="J21" s="146" t="s">
        <v>63</v>
      </c>
      <c r="K21" s="146"/>
      <c r="L21" s="147" t="s">
        <v>64</v>
      </c>
      <c r="M21" s="149" t="s">
        <v>65</v>
      </c>
      <c r="N21" s="151" t="s">
        <v>66</v>
      </c>
      <c r="P21" s="60"/>
      <c r="S21" s="61"/>
      <c r="T21" s="61"/>
      <c r="U21" s="61"/>
    </row>
    <row r="22" spans="1:21" s="13" customFormat="1" ht="24" x14ac:dyDescent="0.25">
      <c r="A22" s="137"/>
      <c r="B22" s="139"/>
      <c r="C22" s="139"/>
      <c r="D22" s="139"/>
      <c r="E22" s="139"/>
      <c r="F22" s="139"/>
      <c r="G22" s="139"/>
      <c r="H22" s="142"/>
      <c r="I22" s="143"/>
      <c r="J22" s="62" t="s">
        <v>67</v>
      </c>
      <c r="K22" s="62" t="s">
        <v>68</v>
      </c>
      <c r="L22" s="148"/>
      <c r="M22" s="150"/>
      <c r="N22" s="152"/>
      <c r="P22" s="60"/>
      <c r="S22" s="61"/>
      <c r="T22" s="61"/>
      <c r="U22" s="61"/>
    </row>
    <row r="23" spans="1:21" ht="15.75" x14ac:dyDescent="0.25">
      <c r="A23" s="63">
        <v>1</v>
      </c>
      <c r="B23" s="64">
        <v>33</v>
      </c>
      <c r="C23" s="65">
        <v>10143464903</v>
      </c>
      <c r="D23" s="66" t="s">
        <v>29</v>
      </c>
      <c r="E23" s="67">
        <v>39911</v>
      </c>
      <c r="F23" s="65" t="s">
        <v>18</v>
      </c>
      <c r="G23" s="65" t="s">
        <v>14</v>
      </c>
      <c r="H23" s="68"/>
      <c r="I23" s="69"/>
      <c r="J23" s="70">
        <v>42</v>
      </c>
      <c r="K23" s="70">
        <v>40</v>
      </c>
      <c r="L23" s="70">
        <v>42</v>
      </c>
      <c r="M23" s="71"/>
      <c r="N23" s="72"/>
      <c r="P23" s="60"/>
      <c r="Q23" s="13"/>
      <c r="R23" s="13"/>
      <c r="S23" s="61"/>
      <c r="T23" s="61"/>
      <c r="U23" s="61"/>
    </row>
    <row r="24" spans="1:21" ht="15.75" x14ac:dyDescent="0.25">
      <c r="A24" s="63">
        <v>2</v>
      </c>
      <c r="B24" s="64">
        <v>37</v>
      </c>
      <c r="C24" s="65">
        <v>10142931302</v>
      </c>
      <c r="D24" s="66" t="s">
        <v>32</v>
      </c>
      <c r="E24" s="67">
        <v>39943</v>
      </c>
      <c r="F24" s="65" t="s">
        <v>18</v>
      </c>
      <c r="G24" s="65" t="s">
        <v>15</v>
      </c>
      <c r="H24" s="68"/>
      <c r="I24" s="69"/>
      <c r="J24" s="70">
        <v>36</v>
      </c>
      <c r="K24" s="70">
        <v>38</v>
      </c>
      <c r="L24" s="70">
        <v>38</v>
      </c>
      <c r="M24" s="71"/>
      <c r="N24" s="72"/>
      <c r="P24" s="60"/>
      <c r="Q24" s="13"/>
      <c r="R24" s="13"/>
      <c r="S24" s="61"/>
      <c r="T24" s="61"/>
      <c r="U24" s="61"/>
    </row>
    <row r="25" spans="1:21" ht="15.75" x14ac:dyDescent="0.25">
      <c r="A25" s="63">
        <v>3</v>
      </c>
      <c r="B25" s="64">
        <v>34</v>
      </c>
      <c r="C25" s="65">
        <v>10117508410</v>
      </c>
      <c r="D25" s="66" t="s">
        <v>37</v>
      </c>
      <c r="E25" s="67">
        <v>39622</v>
      </c>
      <c r="F25" s="65" t="s">
        <v>18</v>
      </c>
      <c r="G25" s="65" t="s">
        <v>16</v>
      </c>
      <c r="H25" s="68"/>
      <c r="I25" s="69"/>
      <c r="J25" s="70">
        <v>28</v>
      </c>
      <c r="K25" s="70">
        <v>34</v>
      </c>
      <c r="L25" s="70">
        <v>34</v>
      </c>
      <c r="M25" s="71"/>
      <c r="N25" s="72"/>
      <c r="P25" s="60"/>
      <c r="Q25" s="13"/>
      <c r="R25" s="13"/>
      <c r="S25" s="61"/>
      <c r="T25" s="61"/>
      <c r="U25" s="61"/>
    </row>
    <row r="26" spans="1:21" ht="15.75" x14ac:dyDescent="0.25">
      <c r="A26" s="63">
        <v>4</v>
      </c>
      <c r="B26" s="64">
        <v>35</v>
      </c>
      <c r="C26" s="65">
        <v>10139226306</v>
      </c>
      <c r="D26" s="66" t="s">
        <v>20</v>
      </c>
      <c r="E26" s="67">
        <v>40115</v>
      </c>
      <c r="F26" s="65" t="s">
        <v>21</v>
      </c>
      <c r="G26" s="65" t="s">
        <v>11</v>
      </c>
      <c r="H26" s="68"/>
      <c r="I26" s="69"/>
      <c r="J26" s="70">
        <v>18</v>
      </c>
      <c r="K26" s="70">
        <v>22</v>
      </c>
      <c r="L26" s="70">
        <v>22</v>
      </c>
      <c r="M26" s="71"/>
      <c r="N26" s="72"/>
      <c r="P26" s="60"/>
      <c r="Q26" s="13"/>
      <c r="R26" s="13"/>
      <c r="S26" s="61"/>
      <c r="T26" s="61"/>
      <c r="U26" s="61"/>
    </row>
    <row r="27" spans="1:21" ht="15.75" x14ac:dyDescent="0.25">
      <c r="A27" s="63">
        <v>5</v>
      </c>
      <c r="B27" s="64">
        <v>36</v>
      </c>
      <c r="C27" s="65">
        <v>10131106901</v>
      </c>
      <c r="D27" s="66" t="s">
        <v>22</v>
      </c>
      <c r="E27" s="67">
        <v>39855</v>
      </c>
      <c r="F27" s="65" t="s">
        <v>21</v>
      </c>
      <c r="G27" s="65" t="s">
        <v>11</v>
      </c>
      <c r="H27" s="68"/>
      <c r="I27" s="69"/>
      <c r="J27" s="70">
        <v>10</v>
      </c>
      <c r="K27" s="70">
        <v>10</v>
      </c>
      <c r="L27" s="70">
        <v>10</v>
      </c>
      <c r="M27" s="71"/>
      <c r="N27" s="72"/>
      <c r="P27" s="60"/>
      <c r="Q27" s="13"/>
      <c r="R27" s="13"/>
      <c r="S27" s="61"/>
      <c r="T27" s="61"/>
      <c r="U27" s="61"/>
    </row>
    <row r="28" spans="1:21" ht="15.75" x14ac:dyDescent="0.25">
      <c r="A28" s="63"/>
      <c r="B28" s="64"/>
      <c r="C28" s="65"/>
      <c r="D28" s="66"/>
      <c r="E28" s="67"/>
      <c r="F28" s="65"/>
      <c r="G28" s="65"/>
      <c r="H28" s="68"/>
      <c r="I28" s="69"/>
      <c r="J28" s="68"/>
      <c r="K28" s="68"/>
      <c r="L28" s="68"/>
      <c r="M28" s="73"/>
      <c r="N28" s="72"/>
      <c r="P28" s="60"/>
      <c r="Q28" s="13"/>
      <c r="R28" s="13"/>
      <c r="S28" s="61"/>
      <c r="T28" s="61"/>
      <c r="U28" s="61"/>
    </row>
    <row r="29" spans="1:21" ht="16.5" thickBot="1" x14ac:dyDescent="0.25">
      <c r="A29" s="74"/>
      <c r="B29" s="75"/>
      <c r="C29" s="74"/>
      <c r="D29" s="76"/>
      <c r="E29" s="15"/>
      <c r="F29" s="16"/>
      <c r="G29" s="15"/>
      <c r="H29" s="77"/>
      <c r="I29" s="78"/>
      <c r="J29" s="78"/>
      <c r="K29" s="78"/>
      <c r="L29" s="77"/>
      <c r="M29" s="78"/>
      <c r="N29" s="78"/>
      <c r="P29" s="60"/>
      <c r="Q29" s="13"/>
      <c r="R29" s="13"/>
      <c r="S29" s="61"/>
      <c r="T29" s="61"/>
      <c r="U29" s="61"/>
    </row>
    <row r="30" spans="1:21" ht="15.75" thickTop="1" x14ac:dyDescent="0.25">
      <c r="A30" s="153" t="s">
        <v>69</v>
      </c>
      <c r="B30" s="154"/>
      <c r="C30" s="154"/>
      <c r="D30" s="154"/>
      <c r="E30" s="79"/>
      <c r="F30" s="79"/>
      <c r="G30" s="154" t="s">
        <v>70</v>
      </c>
      <c r="H30" s="154"/>
      <c r="I30" s="154"/>
      <c r="J30" s="154"/>
      <c r="K30" s="154"/>
      <c r="L30" s="154"/>
      <c r="M30" s="154"/>
      <c r="N30" s="155"/>
      <c r="P30" s="60"/>
      <c r="Q30" s="13"/>
      <c r="R30" s="13"/>
      <c r="S30" s="61"/>
      <c r="T30" s="61"/>
      <c r="U30" s="61"/>
    </row>
    <row r="31" spans="1:21" ht="15" x14ac:dyDescent="0.25">
      <c r="A31" s="80" t="s">
        <v>71</v>
      </c>
      <c r="B31" s="81"/>
      <c r="C31" s="82"/>
      <c r="D31" s="83"/>
      <c r="E31" s="5"/>
      <c r="F31" s="5"/>
      <c r="G31" s="84" t="s">
        <v>72</v>
      </c>
      <c r="H31" s="116">
        <v>4</v>
      </c>
      <c r="I31" s="86"/>
      <c r="J31" s="87"/>
      <c r="K31" s="87"/>
      <c r="L31" s="88"/>
      <c r="M31" s="84" t="s">
        <v>73</v>
      </c>
      <c r="N31" s="89">
        <v>0</v>
      </c>
      <c r="P31" s="60"/>
      <c r="Q31" s="13"/>
      <c r="R31" s="13"/>
      <c r="S31" s="61"/>
      <c r="T31" s="61"/>
      <c r="U31" s="61"/>
    </row>
    <row r="32" spans="1:21" ht="15" x14ac:dyDescent="0.25">
      <c r="A32" s="80" t="s">
        <v>74</v>
      </c>
      <c r="B32" s="81"/>
      <c r="C32" s="90"/>
      <c r="D32" s="83"/>
      <c r="E32" s="3"/>
      <c r="F32" s="3"/>
      <c r="G32" s="84" t="s">
        <v>75</v>
      </c>
      <c r="H32" s="117">
        <v>5</v>
      </c>
      <c r="I32" s="92"/>
      <c r="J32" s="93"/>
      <c r="K32" s="93"/>
      <c r="L32" s="94"/>
      <c r="M32" s="84" t="s">
        <v>76</v>
      </c>
      <c r="N32" s="89">
        <v>0</v>
      </c>
      <c r="P32" s="60"/>
      <c r="Q32" s="13"/>
      <c r="R32" s="13"/>
      <c r="S32" s="61"/>
      <c r="T32" s="61"/>
      <c r="U32" s="61"/>
    </row>
    <row r="33" spans="1:21" ht="15" x14ac:dyDescent="0.25">
      <c r="A33" s="80" t="s">
        <v>77</v>
      </c>
      <c r="B33" s="81"/>
      <c r="C33" s="81"/>
      <c r="D33" s="83"/>
      <c r="E33" s="3"/>
      <c r="F33" s="3"/>
      <c r="G33" s="84" t="s">
        <v>78</v>
      </c>
      <c r="H33" s="117">
        <v>5</v>
      </c>
      <c r="I33" s="92"/>
      <c r="J33" s="95"/>
      <c r="K33" s="93"/>
      <c r="L33" s="94"/>
      <c r="M33" s="84" t="s">
        <v>79</v>
      </c>
      <c r="N33" s="89">
        <v>0</v>
      </c>
      <c r="P33" s="60"/>
      <c r="Q33" s="13"/>
      <c r="R33" s="13"/>
      <c r="S33" s="61"/>
      <c r="T33" s="61"/>
      <c r="U33" s="61"/>
    </row>
    <row r="34" spans="1:21" ht="15" x14ac:dyDescent="0.25">
      <c r="A34" s="80" t="s">
        <v>80</v>
      </c>
      <c r="B34" s="81"/>
      <c r="C34" s="81"/>
      <c r="D34" s="83"/>
      <c r="E34" s="3"/>
      <c r="F34" s="3"/>
      <c r="G34" s="84" t="s">
        <v>81</v>
      </c>
      <c r="H34" s="117">
        <v>5</v>
      </c>
      <c r="I34" s="92"/>
      <c r="J34" s="95"/>
      <c r="K34" s="93"/>
      <c r="L34" s="94"/>
      <c r="M34" s="84" t="s">
        <v>27</v>
      </c>
      <c r="N34" s="89">
        <v>0</v>
      </c>
      <c r="P34" s="60"/>
      <c r="Q34" s="13"/>
      <c r="R34" s="13"/>
      <c r="S34" s="61"/>
      <c r="T34" s="61"/>
      <c r="U34" s="61"/>
    </row>
    <row r="35" spans="1:21" ht="15" x14ac:dyDescent="0.25">
      <c r="A35" s="96"/>
      <c r="B35" s="81"/>
      <c r="C35" s="81"/>
      <c r="D35" s="83"/>
      <c r="G35" s="84" t="s">
        <v>82</v>
      </c>
      <c r="H35" s="117">
        <v>0</v>
      </c>
      <c r="I35" s="92"/>
      <c r="J35" s="95"/>
      <c r="K35" s="93"/>
      <c r="L35" s="94"/>
      <c r="M35" s="84" t="s">
        <v>21</v>
      </c>
      <c r="N35" s="89">
        <v>2</v>
      </c>
      <c r="P35" s="60"/>
      <c r="Q35" s="13"/>
      <c r="R35" s="13"/>
      <c r="S35" s="61"/>
      <c r="T35" s="61"/>
      <c r="U35" s="61"/>
    </row>
    <row r="36" spans="1:21" ht="15" x14ac:dyDescent="0.25">
      <c r="A36" s="97"/>
      <c r="B36" s="41"/>
      <c r="C36" s="52"/>
      <c r="D36" s="83"/>
      <c r="G36" s="84" t="s">
        <v>83</v>
      </c>
      <c r="H36" s="117">
        <v>0</v>
      </c>
      <c r="I36" s="92"/>
      <c r="J36" s="95"/>
      <c r="K36" s="93"/>
      <c r="L36" s="94"/>
      <c r="M36" s="84" t="s">
        <v>18</v>
      </c>
      <c r="N36" s="89">
        <v>3</v>
      </c>
    </row>
    <row r="37" spans="1:21" ht="15" x14ac:dyDescent="0.25">
      <c r="A37" s="98"/>
      <c r="B37" s="81"/>
      <c r="C37" s="81"/>
      <c r="D37" s="83"/>
      <c r="E37" s="3"/>
      <c r="F37" s="3"/>
      <c r="G37" s="84" t="s">
        <v>84</v>
      </c>
      <c r="H37" s="117">
        <v>0</v>
      </c>
      <c r="I37" s="99"/>
      <c r="J37" s="100"/>
      <c r="K37" s="101"/>
      <c r="L37" s="102"/>
      <c r="M37" s="84" t="s">
        <v>85</v>
      </c>
      <c r="N37" s="89">
        <v>0</v>
      </c>
    </row>
    <row r="38" spans="1:21" ht="15" x14ac:dyDescent="0.25">
      <c r="A38" s="98"/>
      <c r="B38" s="81"/>
      <c r="C38" s="81"/>
      <c r="D38" s="81"/>
      <c r="E38" s="81"/>
      <c r="F38" s="81"/>
      <c r="G38" s="41"/>
      <c r="H38" s="103"/>
      <c r="I38" s="103"/>
      <c r="J38" s="103"/>
      <c r="K38" s="103"/>
      <c r="L38" s="103"/>
      <c r="M38" s="104"/>
      <c r="N38" s="105"/>
    </row>
    <row r="39" spans="1:21" ht="15.75" x14ac:dyDescent="0.25">
      <c r="A39" s="106"/>
      <c r="B39" s="107"/>
      <c r="C39" s="107"/>
      <c r="D39" s="156" t="s">
        <v>86</v>
      </c>
      <c r="E39" s="156"/>
      <c r="F39" s="156"/>
      <c r="G39" s="156" t="s">
        <v>87</v>
      </c>
      <c r="H39" s="156"/>
      <c r="I39" s="156"/>
      <c r="J39" s="108"/>
      <c r="K39" s="108"/>
      <c r="L39" s="156"/>
      <c r="M39" s="156"/>
      <c r="N39" s="157"/>
    </row>
    <row r="40" spans="1:21" x14ac:dyDescent="0.25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0"/>
    </row>
    <row r="41" spans="1:21" x14ac:dyDescent="0.25">
      <c r="A41" s="109"/>
      <c r="D41" s="14"/>
      <c r="E41" s="14"/>
      <c r="F41" s="14"/>
      <c r="G41" s="14"/>
      <c r="H41" s="56"/>
      <c r="I41" s="14"/>
      <c r="J41" s="14"/>
      <c r="K41" s="14"/>
      <c r="L41" s="56"/>
      <c r="M41" s="14"/>
      <c r="N41" s="110"/>
    </row>
    <row r="42" spans="1:21" x14ac:dyDescent="0.25">
      <c r="A42" s="109"/>
      <c r="D42" s="14"/>
      <c r="E42" s="14"/>
      <c r="F42" s="14"/>
      <c r="G42" s="14"/>
      <c r="H42" s="56"/>
      <c r="I42" s="14"/>
      <c r="J42" s="14"/>
      <c r="K42" s="14"/>
      <c r="L42" s="56"/>
      <c r="M42" s="14"/>
      <c r="N42" s="110"/>
    </row>
    <row r="43" spans="1:21" x14ac:dyDescent="0.25">
      <c r="A43" s="109"/>
      <c r="D43" s="14"/>
      <c r="E43" s="14"/>
      <c r="G43" s="14"/>
      <c r="H43" s="56"/>
      <c r="I43" s="14"/>
      <c r="J43" s="14"/>
      <c r="K43" s="14"/>
      <c r="L43" s="56"/>
      <c r="M43" s="14"/>
      <c r="N43" s="110"/>
    </row>
    <row r="44" spans="1:21" x14ac:dyDescent="0.25">
      <c r="A44" s="109"/>
      <c r="D44" s="14"/>
      <c r="E44" s="14"/>
      <c r="F44" s="14"/>
      <c r="G44" s="14"/>
      <c r="H44" s="56"/>
      <c r="I44" s="14"/>
      <c r="J44" s="14"/>
      <c r="K44" s="14"/>
      <c r="L44" s="56"/>
      <c r="M44" s="14"/>
      <c r="N44" s="110"/>
    </row>
    <row r="45" spans="1:21" s="60" customFormat="1" thickBot="1" x14ac:dyDescent="0.3">
      <c r="A45" s="111"/>
      <c r="B45" s="112"/>
      <c r="C45" s="112"/>
      <c r="D45" s="144" t="s">
        <v>52</v>
      </c>
      <c r="E45" s="144"/>
      <c r="F45" s="144"/>
      <c r="G45" s="144" t="s">
        <v>55</v>
      </c>
      <c r="H45" s="144"/>
      <c r="I45" s="144"/>
      <c r="J45" s="113"/>
      <c r="K45" s="113"/>
      <c r="L45" s="144"/>
      <c r="M45" s="144"/>
      <c r="N45" s="145"/>
      <c r="S45" s="114"/>
      <c r="T45" s="114"/>
      <c r="U45" s="114"/>
    </row>
    <row r="46" spans="1:21" ht="13.5" thickTop="1" x14ac:dyDescent="0.25"/>
  </sheetData>
  <mergeCells count="36">
    <mergeCell ref="D45:F45"/>
    <mergeCell ref="G45:I45"/>
    <mergeCell ref="L45:N45"/>
    <mergeCell ref="J21:K21"/>
    <mergeCell ref="L21:L22"/>
    <mergeCell ref="M21:M22"/>
    <mergeCell ref="N21:N22"/>
    <mergeCell ref="A30:D30"/>
    <mergeCell ref="G30:N30"/>
    <mergeCell ref="D39:F39"/>
    <mergeCell ref="G39:I39"/>
    <mergeCell ref="L39:N39"/>
    <mergeCell ref="A40:E40"/>
    <mergeCell ref="F40:N40"/>
    <mergeCell ref="A15:G15"/>
    <mergeCell ref="H15:N15"/>
    <mergeCell ref="A21:A22"/>
    <mergeCell ref="B21:B22"/>
    <mergeCell ref="C21:C22"/>
    <mergeCell ref="D21:D22"/>
    <mergeCell ref="E21:E22"/>
    <mergeCell ref="F21:F22"/>
    <mergeCell ref="G21:G22"/>
    <mergeCell ref="H21:I22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ageMargins left="0.7" right="0.7" top="0.75" bottom="0.75" header="0.3" footer="0.3"/>
  <pageSetup paperSize="9" scale="47" orientation="portrait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2BF9-467A-41CD-AF15-C22B1AE9D270}">
  <dimension ref="A1:U46"/>
  <sheetViews>
    <sheetView view="pageBreakPreview" zoomScale="60" zoomScaleNormal="100" workbookViewId="0">
      <selection activeCell="X30" sqref="X30"/>
    </sheetView>
  </sheetViews>
  <sheetFormatPr defaultColWidth="9.140625" defaultRowHeight="12.75" x14ac:dyDescent="0.25"/>
  <cols>
    <col min="1" max="1" width="7" style="2" customWidth="1"/>
    <col min="2" max="2" width="6.28515625" style="14" hidden="1" customWidth="1"/>
    <col min="3" max="3" width="15.85546875" style="14" customWidth="1"/>
    <col min="4" max="4" width="31.140625" style="2" customWidth="1"/>
    <col min="5" max="5" width="13.42578125" style="2" customWidth="1"/>
    <col min="6" max="6" width="8.85546875" style="2" customWidth="1"/>
    <col min="7" max="7" width="27" style="2" customWidth="1"/>
    <col min="8" max="8" width="9.85546875" style="20" customWidth="1"/>
    <col min="9" max="11" width="9.85546875" style="2" customWidth="1"/>
    <col min="12" max="12" width="10.140625" style="20" customWidth="1"/>
    <col min="13" max="13" width="13.85546875" style="2" customWidth="1"/>
    <col min="14" max="14" width="16.5703125" style="2" customWidth="1"/>
    <col min="15" max="18" width="9.140625" style="2"/>
    <col min="19" max="21" width="9.140625" style="20"/>
    <col min="22" max="16384" width="9.140625" style="2"/>
  </cols>
  <sheetData>
    <row r="1" spans="1:21" s="19" customFormat="1" ht="2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7"/>
      <c r="P1" s="18"/>
    </row>
    <row r="2" spans="1:21" s="19" customFormat="1" ht="21" x14ac:dyDescent="0.2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7"/>
      <c r="P2" s="18"/>
    </row>
    <row r="3" spans="1:21" s="19" customFormat="1" ht="21" x14ac:dyDescent="0.2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7"/>
      <c r="P3" s="18"/>
    </row>
    <row r="4" spans="1:21" ht="21" x14ac:dyDescent="0.2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21" ht="2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Q5" s="19"/>
    </row>
    <row r="6" spans="1:21" s="1" customFormat="1" ht="28.5" x14ac:dyDescent="0.25">
      <c r="A6" s="122" t="s">
        <v>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S6" s="21"/>
      <c r="T6" s="21"/>
      <c r="U6" s="21"/>
    </row>
    <row r="7" spans="1:21" s="1" customFormat="1" ht="21" hidden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S7" s="21"/>
      <c r="T7" s="21"/>
      <c r="U7" s="21"/>
    </row>
    <row r="8" spans="1:21" s="1" customFormat="1" ht="21.75" thickBot="1" x14ac:dyDescent="0.3">
      <c r="A8" s="124" t="s">
        <v>38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S8" s="21"/>
      <c r="T8" s="21"/>
      <c r="U8" s="21"/>
    </row>
    <row r="9" spans="1:21" ht="19.5" thickTop="1" x14ac:dyDescent="0.25">
      <c r="A9" s="125" t="s">
        <v>39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1:21" ht="18.75" x14ac:dyDescent="0.25">
      <c r="A10" s="128" t="s">
        <v>40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</row>
    <row r="11" spans="1:21" ht="18.75" x14ac:dyDescent="0.25">
      <c r="A11" s="128" t="s">
        <v>89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1:21" ht="2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21" ht="15.75" x14ac:dyDescent="0.25">
      <c r="A13" s="4" t="s">
        <v>5</v>
      </c>
      <c r="B13" s="22"/>
      <c r="C13" s="22"/>
      <c r="D13" s="22"/>
      <c r="E13" s="6"/>
      <c r="F13" s="6"/>
      <c r="G13" s="23" t="s">
        <v>42</v>
      </c>
      <c r="H13" s="24" t="s">
        <v>43</v>
      </c>
      <c r="I13" s="6"/>
      <c r="J13" s="25">
        <v>0.58333333333333337</v>
      </c>
      <c r="K13" s="6"/>
      <c r="L13" s="26"/>
      <c r="M13" s="27"/>
      <c r="N13" s="7" t="s">
        <v>6</v>
      </c>
    </row>
    <row r="14" spans="1:21" ht="15.75" x14ac:dyDescent="0.25">
      <c r="A14" s="8" t="s">
        <v>44</v>
      </c>
      <c r="B14" s="28"/>
      <c r="C14" s="28"/>
      <c r="D14" s="28"/>
      <c r="E14" s="9"/>
      <c r="F14" s="9"/>
      <c r="G14" s="29" t="s">
        <v>45</v>
      </c>
      <c r="H14" s="30" t="s">
        <v>46</v>
      </c>
      <c r="I14" s="9"/>
      <c r="J14" s="31">
        <v>0.625</v>
      </c>
      <c r="K14" s="9"/>
      <c r="L14" s="32"/>
      <c r="M14" s="33"/>
      <c r="N14" s="10" t="s">
        <v>7</v>
      </c>
    </row>
    <row r="15" spans="1:21" ht="15" x14ac:dyDescent="0.25">
      <c r="A15" s="131" t="s">
        <v>47</v>
      </c>
      <c r="B15" s="132"/>
      <c r="C15" s="132"/>
      <c r="D15" s="132"/>
      <c r="E15" s="132"/>
      <c r="F15" s="132"/>
      <c r="G15" s="133"/>
      <c r="H15" s="134" t="s">
        <v>48</v>
      </c>
      <c r="I15" s="132"/>
      <c r="J15" s="132"/>
      <c r="K15" s="132"/>
      <c r="L15" s="132"/>
      <c r="M15" s="132"/>
      <c r="N15" s="135"/>
    </row>
    <row r="16" spans="1:21" ht="15" x14ac:dyDescent="0.25">
      <c r="A16" s="34" t="s">
        <v>49</v>
      </c>
      <c r="B16" s="35"/>
      <c r="C16" s="35"/>
      <c r="D16" s="36"/>
      <c r="E16" s="37"/>
      <c r="F16" s="36"/>
      <c r="G16" s="38"/>
      <c r="H16" s="39" t="s">
        <v>50</v>
      </c>
      <c r="I16" s="40"/>
      <c r="J16" s="41"/>
      <c r="K16" s="40"/>
      <c r="L16" s="40"/>
      <c r="M16" s="40"/>
      <c r="N16" s="42"/>
    </row>
    <row r="17" spans="1:21" ht="15" x14ac:dyDescent="0.25">
      <c r="A17" s="34" t="s">
        <v>51</v>
      </c>
      <c r="B17" s="35"/>
      <c r="C17" s="35"/>
      <c r="D17" s="43"/>
      <c r="E17" s="37"/>
      <c r="F17" s="36"/>
      <c r="G17" s="44" t="s">
        <v>52</v>
      </c>
      <c r="H17" s="45" t="s">
        <v>53</v>
      </c>
      <c r="I17" s="40"/>
      <c r="J17" s="41"/>
      <c r="K17" s="40"/>
      <c r="L17" s="46"/>
      <c r="M17" s="40"/>
      <c r="N17" s="42"/>
    </row>
    <row r="18" spans="1:21" ht="15" x14ac:dyDescent="0.25">
      <c r="A18" s="47" t="s">
        <v>54</v>
      </c>
      <c r="B18" s="35"/>
      <c r="C18" s="35"/>
      <c r="D18" s="43"/>
      <c r="E18" s="37"/>
      <c r="F18" s="36"/>
      <c r="G18" s="48" t="s">
        <v>55</v>
      </c>
      <c r="H18" s="49" t="s">
        <v>56</v>
      </c>
      <c r="I18" s="50"/>
      <c r="J18" s="51"/>
      <c r="K18" s="50"/>
      <c r="L18" s="46"/>
      <c r="M18" s="40"/>
      <c r="N18" s="42"/>
    </row>
    <row r="19" spans="1:21" ht="15.75" thickBot="1" x14ac:dyDescent="0.3">
      <c r="A19" s="34" t="s">
        <v>57</v>
      </c>
      <c r="B19" s="52"/>
      <c r="C19" s="52"/>
      <c r="D19" s="41"/>
      <c r="E19" s="41"/>
      <c r="F19" s="41"/>
      <c r="G19" s="53"/>
      <c r="H19" s="54"/>
      <c r="I19" s="55"/>
      <c r="J19" s="55"/>
      <c r="K19" s="55"/>
      <c r="L19" s="56"/>
      <c r="M19" s="57"/>
      <c r="N19" s="58"/>
    </row>
    <row r="20" spans="1:21" ht="14.25" thickTop="1" thickBot="1" x14ac:dyDescent="0.3">
      <c r="A20" s="11"/>
      <c r="B20" s="12"/>
      <c r="C20" s="12"/>
      <c r="D20" s="11"/>
      <c r="E20" s="11"/>
      <c r="F20" s="11"/>
      <c r="G20" s="11"/>
      <c r="H20" s="59"/>
      <c r="I20" s="11"/>
      <c r="J20" s="11"/>
      <c r="K20" s="11"/>
      <c r="L20" s="59"/>
      <c r="M20" s="11"/>
      <c r="N20" s="11"/>
    </row>
    <row r="21" spans="1:21" s="13" customFormat="1" thickTop="1" x14ac:dyDescent="0.25">
      <c r="A21" s="136" t="s">
        <v>58</v>
      </c>
      <c r="B21" s="138" t="s">
        <v>59</v>
      </c>
      <c r="C21" s="138" t="s">
        <v>60</v>
      </c>
      <c r="D21" s="138" t="s">
        <v>8</v>
      </c>
      <c r="E21" s="138" t="s">
        <v>9</v>
      </c>
      <c r="F21" s="138" t="s">
        <v>10</v>
      </c>
      <c r="G21" s="138" t="s">
        <v>61</v>
      </c>
      <c r="H21" s="140" t="s">
        <v>62</v>
      </c>
      <c r="I21" s="141"/>
      <c r="J21" s="146" t="s">
        <v>63</v>
      </c>
      <c r="K21" s="146"/>
      <c r="L21" s="147" t="s">
        <v>64</v>
      </c>
      <c r="M21" s="149" t="s">
        <v>65</v>
      </c>
      <c r="N21" s="151" t="s">
        <v>66</v>
      </c>
      <c r="P21" s="60"/>
      <c r="S21" s="61"/>
      <c r="T21" s="61"/>
      <c r="U21" s="61"/>
    </row>
    <row r="22" spans="1:21" s="13" customFormat="1" ht="24" x14ac:dyDescent="0.25">
      <c r="A22" s="137"/>
      <c r="B22" s="139"/>
      <c r="C22" s="139"/>
      <c r="D22" s="139"/>
      <c r="E22" s="139"/>
      <c r="F22" s="139"/>
      <c r="G22" s="139"/>
      <c r="H22" s="142"/>
      <c r="I22" s="143"/>
      <c r="J22" s="62" t="s">
        <v>67</v>
      </c>
      <c r="K22" s="62" t="s">
        <v>68</v>
      </c>
      <c r="L22" s="148"/>
      <c r="M22" s="150"/>
      <c r="N22" s="152"/>
      <c r="P22" s="60"/>
      <c r="S22" s="61"/>
      <c r="T22" s="61"/>
      <c r="U22" s="61"/>
    </row>
    <row r="23" spans="1:21" ht="15.75" x14ac:dyDescent="0.25">
      <c r="A23" s="63">
        <v>1</v>
      </c>
      <c r="B23" s="64">
        <v>28</v>
      </c>
      <c r="C23" s="65">
        <v>10151096476</v>
      </c>
      <c r="D23" s="66" t="s">
        <v>17</v>
      </c>
      <c r="E23" s="67">
        <v>39619</v>
      </c>
      <c r="F23" s="65" t="s">
        <v>18</v>
      </c>
      <c r="G23" s="65" t="s">
        <v>11</v>
      </c>
      <c r="H23" s="68"/>
      <c r="I23" s="69"/>
      <c r="J23" s="70">
        <v>20</v>
      </c>
      <c r="K23" s="70">
        <v>63</v>
      </c>
      <c r="L23" s="70">
        <v>63</v>
      </c>
      <c r="M23" s="71"/>
      <c r="N23" s="72"/>
      <c r="P23" s="60"/>
      <c r="Q23" s="13"/>
      <c r="R23" s="13"/>
      <c r="S23" s="61"/>
      <c r="T23" s="61"/>
      <c r="U23" s="61"/>
    </row>
    <row r="24" spans="1:21" ht="15.75" x14ac:dyDescent="0.25">
      <c r="A24" s="63">
        <v>2</v>
      </c>
      <c r="B24" s="64">
        <v>32</v>
      </c>
      <c r="C24" s="65">
        <v>10130013326</v>
      </c>
      <c r="D24" s="66" t="s">
        <v>31</v>
      </c>
      <c r="E24" s="67">
        <v>39659</v>
      </c>
      <c r="F24" s="65" t="s">
        <v>27</v>
      </c>
      <c r="G24" s="65" t="s">
        <v>15</v>
      </c>
      <c r="H24" s="68"/>
      <c r="I24" s="69"/>
      <c r="J24" s="70">
        <v>60</v>
      </c>
      <c r="K24" s="70">
        <v>15</v>
      </c>
      <c r="L24" s="70">
        <v>60</v>
      </c>
      <c r="M24" s="71"/>
      <c r="N24" s="72"/>
      <c r="P24" s="60"/>
      <c r="Q24" s="13"/>
      <c r="R24" s="13"/>
      <c r="S24" s="61"/>
      <c r="T24" s="61"/>
      <c r="U24" s="61"/>
    </row>
    <row r="25" spans="1:21" ht="15.75" x14ac:dyDescent="0.25">
      <c r="A25" s="63">
        <v>3</v>
      </c>
      <c r="B25" s="64">
        <v>29</v>
      </c>
      <c r="C25" s="65">
        <v>10120372839</v>
      </c>
      <c r="D25" s="66" t="s">
        <v>24</v>
      </c>
      <c r="E25" s="67" t="s">
        <v>25</v>
      </c>
      <c r="F25" s="65" t="s">
        <v>18</v>
      </c>
      <c r="G25" s="65" t="s">
        <v>12</v>
      </c>
      <c r="H25" s="68"/>
      <c r="I25" s="69"/>
      <c r="J25" s="70">
        <v>15</v>
      </c>
      <c r="K25" s="70">
        <v>50</v>
      </c>
      <c r="L25" s="70">
        <v>50</v>
      </c>
      <c r="M25" s="71"/>
      <c r="N25" s="72"/>
      <c r="P25" s="60"/>
      <c r="Q25" s="13"/>
      <c r="R25" s="13"/>
      <c r="S25" s="61"/>
      <c r="T25" s="61"/>
      <c r="U25" s="61"/>
    </row>
    <row r="26" spans="1:21" ht="15.75" x14ac:dyDescent="0.25">
      <c r="A26" s="63">
        <v>4</v>
      </c>
      <c r="B26" s="64">
        <v>30</v>
      </c>
      <c r="C26" s="65">
        <v>10153186525</v>
      </c>
      <c r="D26" s="66" t="s">
        <v>36</v>
      </c>
      <c r="E26" s="67">
        <v>39857</v>
      </c>
      <c r="F26" s="65" t="s">
        <v>21</v>
      </c>
      <c r="G26" s="65" t="s">
        <v>16</v>
      </c>
      <c r="H26" s="68"/>
      <c r="I26" s="69"/>
      <c r="J26" s="70">
        <v>25</v>
      </c>
      <c r="K26" s="70">
        <v>20</v>
      </c>
      <c r="L26" s="70">
        <v>25</v>
      </c>
      <c r="M26" s="71"/>
      <c r="N26" s="72"/>
      <c r="P26" s="60"/>
      <c r="Q26" s="13"/>
      <c r="R26" s="13"/>
      <c r="S26" s="61"/>
      <c r="T26" s="61"/>
      <c r="U26" s="61"/>
    </row>
    <row r="27" spans="1:21" ht="15.75" x14ac:dyDescent="0.25">
      <c r="A27" s="63">
        <v>5</v>
      </c>
      <c r="B27" s="64">
        <v>31</v>
      </c>
      <c r="C27" s="65">
        <v>10152322821</v>
      </c>
      <c r="D27" s="66" t="s">
        <v>19</v>
      </c>
      <c r="E27" s="67">
        <v>39496</v>
      </c>
      <c r="F27" s="65" t="s">
        <v>18</v>
      </c>
      <c r="G27" s="65" t="s">
        <v>11</v>
      </c>
      <c r="H27" s="68"/>
      <c r="I27" s="69"/>
      <c r="J27" s="70">
        <v>15</v>
      </c>
      <c r="K27" s="70">
        <v>13</v>
      </c>
      <c r="L27" s="70">
        <v>15</v>
      </c>
      <c r="M27" s="71"/>
      <c r="N27" s="72"/>
      <c r="P27" s="60"/>
      <c r="Q27" s="13"/>
      <c r="R27" s="13"/>
      <c r="S27" s="61"/>
      <c r="T27" s="61"/>
      <c r="U27" s="61"/>
    </row>
    <row r="28" spans="1:21" ht="15.75" x14ac:dyDescent="0.25">
      <c r="A28" s="63"/>
      <c r="B28" s="64"/>
      <c r="C28" s="65"/>
      <c r="D28" s="66"/>
      <c r="E28" s="67"/>
      <c r="F28" s="65"/>
      <c r="G28" s="65"/>
      <c r="H28" s="68"/>
      <c r="I28" s="69"/>
      <c r="J28" s="68"/>
      <c r="K28" s="68"/>
      <c r="L28" s="68"/>
      <c r="M28" s="73"/>
      <c r="N28" s="72"/>
      <c r="P28" s="60"/>
      <c r="Q28" s="13"/>
      <c r="R28" s="13"/>
      <c r="S28" s="61"/>
      <c r="T28" s="61"/>
      <c r="U28" s="61"/>
    </row>
    <row r="29" spans="1:21" ht="16.5" thickBot="1" x14ac:dyDescent="0.25">
      <c r="A29" s="74"/>
      <c r="B29" s="75"/>
      <c r="C29" s="74"/>
      <c r="D29" s="76"/>
      <c r="E29" s="15"/>
      <c r="F29" s="16"/>
      <c r="G29" s="15"/>
      <c r="H29" s="77"/>
      <c r="I29" s="78"/>
      <c r="J29" s="78"/>
      <c r="K29" s="78"/>
      <c r="L29" s="77"/>
      <c r="M29" s="78"/>
      <c r="N29" s="78"/>
      <c r="P29" s="60"/>
      <c r="Q29" s="13"/>
      <c r="R29" s="13"/>
      <c r="S29" s="61"/>
      <c r="T29" s="61"/>
      <c r="U29" s="61"/>
    </row>
    <row r="30" spans="1:21" ht="15.75" thickTop="1" x14ac:dyDescent="0.25">
      <c r="A30" s="153" t="s">
        <v>69</v>
      </c>
      <c r="B30" s="154"/>
      <c r="C30" s="154"/>
      <c r="D30" s="154"/>
      <c r="E30" s="79"/>
      <c r="F30" s="79"/>
      <c r="G30" s="154" t="s">
        <v>70</v>
      </c>
      <c r="H30" s="154"/>
      <c r="I30" s="154"/>
      <c r="J30" s="154"/>
      <c r="K30" s="154"/>
      <c r="L30" s="154"/>
      <c r="M30" s="154"/>
      <c r="N30" s="155"/>
      <c r="P30" s="60"/>
      <c r="Q30" s="13"/>
      <c r="R30" s="13"/>
      <c r="S30" s="61"/>
      <c r="T30" s="61"/>
      <c r="U30" s="61"/>
    </row>
    <row r="31" spans="1:21" ht="15" x14ac:dyDescent="0.25">
      <c r="A31" s="80" t="s">
        <v>71</v>
      </c>
      <c r="B31" s="81"/>
      <c r="C31" s="82"/>
      <c r="D31" s="83"/>
      <c r="E31" s="5"/>
      <c r="F31" s="5"/>
      <c r="G31" s="84" t="s">
        <v>72</v>
      </c>
      <c r="H31" s="85">
        <v>5</v>
      </c>
      <c r="I31" s="86"/>
      <c r="J31" s="87"/>
      <c r="K31" s="87"/>
      <c r="L31" s="88"/>
      <c r="M31" s="84" t="s">
        <v>73</v>
      </c>
      <c r="N31" s="89">
        <v>0</v>
      </c>
      <c r="P31" s="60"/>
      <c r="Q31" s="13"/>
      <c r="R31" s="13"/>
      <c r="S31" s="61"/>
      <c r="T31" s="61"/>
      <c r="U31" s="61"/>
    </row>
    <row r="32" spans="1:21" ht="15" x14ac:dyDescent="0.25">
      <c r="A32" s="80" t="s">
        <v>74</v>
      </c>
      <c r="B32" s="81"/>
      <c r="C32" s="90"/>
      <c r="D32" s="83"/>
      <c r="E32" s="3"/>
      <c r="F32" s="3"/>
      <c r="G32" s="84" t="s">
        <v>75</v>
      </c>
      <c r="H32" s="91">
        <v>5</v>
      </c>
      <c r="I32" s="92"/>
      <c r="J32" s="93"/>
      <c r="K32" s="93"/>
      <c r="L32" s="94"/>
      <c r="M32" s="84" t="s">
        <v>76</v>
      </c>
      <c r="N32" s="89">
        <v>0</v>
      </c>
      <c r="P32" s="60"/>
      <c r="Q32" s="13"/>
      <c r="R32" s="13"/>
      <c r="S32" s="61"/>
      <c r="T32" s="61"/>
      <c r="U32" s="61"/>
    </row>
    <row r="33" spans="1:21" ht="15" x14ac:dyDescent="0.25">
      <c r="A33" s="80" t="s">
        <v>77</v>
      </c>
      <c r="B33" s="81"/>
      <c r="C33" s="81"/>
      <c r="D33" s="83"/>
      <c r="E33" s="3"/>
      <c r="F33" s="3"/>
      <c r="G33" s="84" t="s">
        <v>78</v>
      </c>
      <c r="H33" s="91">
        <v>5</v>
      </c>
      <c r="I33" s="92"/>
      <c r="J33" s="95"/>
      <c r="K33" s="93"/>
      <c r="L33" s="94"/>
      <c r="M33" s="84" t="s">
        <v>79</v>
      </c>
      <c r="N33" s="89">
        <v>0</v>
      </c>
      <c r="P33" s="60"/>
      <c r="Q33" s="13"/>
      <c r="R33" s="13"/>
      <c r="S33" s="61"/>
      <c r="T33" s="61"/>
      <c r="U33" s="61"/>
    </row>
    <row r="34" spans="1:21" ht="15" x14ac:dyDescent="0.25">
      <c r="A34" s="80" t="s">
        <v>80</v>
      </c>
      <c r="B34" s="81"/>
      <c r="C34" s="81"/>
      <c r="D34" s="83"/>
      <c r="E34" s="3"/>
      <c r="F34" s="3"/>
      <c r="G34" s="84" t="s">
        <v>81</v>
      </c>
      <c r="H34" s="91">
        <v>5</v>
      </c>
      <c r="I34" s="92"/>
      <c r="J34" s="95"/>
      <c r="K34" s="93"/>
      <c r="L34" s="94"/>
      <c r="M34" s="84" t="s">
        <v>27</v>
      </c>
      <c r="N34" s="89">
        <v>1</v>
      </c>
      <c r="P34" s="60"/>
      <c r="Q34" s="13"/>
      <c r="R34" s="13"/>
      <c r="S34" s="61"/>
      <c r="T34" s="61"/>
      <c r="U34" s="61"/>
    </row>
    <row r="35" spans="1:21" ht="15" x14ac:dyDescent="0.25">
      <c r="A35" s="96"/>
      <c r="B35" s="81"/>
      <c r="C35" s="81"/>
      <c r="D35" s="83"/>
      <c r="G35" s="84" t="s">
        <v>82</v>
      </c>
      <c r="H35" s="91">
        <v>0</v>
      </c>
      <c r="I35" s="92"/>
      <c r="J35" s="95"/>
      <c r="K35" s="93"/>
      <c r="L35" s="94"/>
      <c r="M35" s="84" t="s">
        <v>21</v>
      </c>
      <c r="N35" s="89">
        <v>1</v>
      </c>
      <c r="P35" s="60"/>
      <c r="Q35" s="13"/>
      <c r="R35" s="13"/>
      <c r="S35" s="61"/>
      <c r="T35" s="61"/>
      <c r="U35" s="61"/>
    </row>
    <row r="36" spans="1:21" ht="15" x14ac:dyDescent="0.25">
      <c r="A36" s="97"/>
      <c r="B36" s="41"/>
      <c r="C36" s="52"/>
      <c r="D36" s="83"/>
      <c r="G36" s="84" t="s">
        <v>83</v>
      </c>
      <c r="H36" s="91">
        <v>0</v>
      </c>
      <c r="I36" s="92"/>
      <c r="J36" s="95"/>
      <c r="K36" s="93"/>
      <c r="L36" s="94"/>
      <c r="M36" s="84" t="s">
        <v>18</v>
      </c>
      <c r="N36" s="89">
        <v>3</v>
      </c>
    </row>
    <row r="37" spans="1:21" ht="15" x14ac:dyDescent="0.25">
      <c r="A37" s="98"/>
      <c r="B37" s="81"/>
      <c r="C37" s="81"/>
      <c r="D37" s="83"/>
      <c r="E37" s="3"/>
      <c r="F37" s="3"/>
      <c r="G37" s="84" t="s">
        <v>84</v>
      </c>
      <c r="H37" s="91">
        <v>0</v>
      </c>
      <c r="I37" s="99"/>
      <c r="J37" s="100"/>
      <c r="K37" s="101"/>
      <c r="L37" s="102"/>
      <c r="M37" s="84" t="s">
        <v>85</v>
      </c>
      <c r="N37" s="89">
        <v>0</v>
      </c>
    </row>
    <row r="38" spans="1:21" ht="15" x14ac:dyDescent="0.25">
      <c r="A38" s="98"/>
      <c r="B38" s="81"/>
      <c r="C38" s="81"/>
      <c r="D38" s="81"/>
      <c r="E38" s="81"/>
      <c r="F38" s="81"/>
      <c r="G38" s="41"/>
      <c r="H38" s="103"/>
      <c r="I38" s="103"/>
      <c r="J38" s="103"/>
      <c r="K38" s="103"/>
      <c r="L38" s="103"/>
      <c r="M38" s="104"/>
      <c r="N38" s="105"/>
    </row>
    <row r="39" spans="1:21" ht="15.75" x14ac:dyDescent="0.25">
      <c r="A39" s="106"/>
      <c r="B39" s="107"/>
      <c r="C39" s="107"/>
      <c r="D39" s="156" t="s">
        <v>86</v>
      </c>
      <c r="E39" s="156"/>
      <c r="F39" s="156"/>
      <c r="G39" s="156" t="s">
        <v>87</v>
      </c>
      <c r="H39" s="156"/>
      <c r="I39" s="156"/>
      <c r="J39" s="108"/>
      <c r="K39" s="108"/>
      <c r="L39" s="156"/>
      <c r="M39" s="156"/>
      <c r="N39" s="157"/>
    </row>
    <row r="40" spans="1:21" x14ac:dyDescent="0.25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0"/>
    </row>
    <row r="41" spans="1:21" x14ac:dyDescent="0.25">
      <c r="A41" s="109"/>
      <c r="D41" s="14"/>
      <c r="E41" s="14"/>
      <c r="F41" s="14"/>
      <c r="G41" s="14"/>
      <c r="H41" s="56"/>
      <c r="I41" s="14"/>
      <c r="J41" s="14"/>
      <c r="K41" s="14"/>
      <c r="L41" s="56"/>
      <c r="M41" s="14"/>
      <c r="N41" s="110"/>
    </row>
    <row r="42" spans="1:21" x14ac:dyDescent="0.25">
      <c r="A42" s="109"/>
      <c r="D42" s="14"/>
      <c r="E42" s="14"/>
      <c r="F42" s="14"/>
      <c r="G42" s="14"/>
      <c r="H42" s="56"/>
      <c r="I42" s="14"/>
      <c r="J42" s="14"/>
      <c r="K42" s="14"/>
      <c r="L42" s="56"/>
      <c r="M42" s="14"/>
      <c r="N42" s="110"/>
    </row>
    <row r="43" spans="1:21" x14ac:dyDescent="0.25">
      <c r="A43" s="109"/>
      <c r="D43" s="14"/>
      <c r="E43" s="14"/>
      <c r="G43" s="14"/>
      <c r="H43" s="56"/>
      <c r="I43" s="14"/>
      <c r="J43" s="14"/>
      <c r="K43" s="14"/>
      <c r="L43" s="56"/>
      <c r="M43" s="14"/>
      <c r="N43" s="110"/>
    </row>
    <row r="44" spans="1:21" x14ac:dyDescent="0.25">
      <c r="A44" s="109"/>
      <c r="D44" s="14"/>
      <c r="E44" s="14"/>
      <c r="F44" s="14"/>
      <c r="G44" s="14"/>
      <c r="H44" s="56"/>
      <c r="I44" s="14"/>
      <c r="J44" s="14"/>
      <c r="K44" s="14"/>
      <c r="L44" s="56"/>
      <c r="M44" s="14"/>
      <c r="N44" s="110"/>
    </row>
    <row r="45" spans="1:21" s="60" customFormat="1" thickBot="1" x14ac:dyDescent="0.3">
      <c r="A45" s="111"/>
      <c r="B45" s="112"/>
      <c r="C45" s="112"/>
      <c r="D45" s="144" t="s">
        <v>52</v>
      </c>
      <c r="E45" s="144"/>
      <c r="F45" s="144"/>
      <c r="G45" s="144" t="s">
        <v>55</v>
      </c>
      <c r="H45" s="144"/>
      <c r="I45" s="144"/>
      <c r="J45" s="113"/>
      <c r="K45" s="113"/>
      <c r="L45" s="144"/>
      <c r="M45" s="144"/>
      <c r="N45" s="145"/>
      <c r="S45" s="114"/>
      <c r="T45" s="114"/>
      <c r="U45" s="114"/>
    </row>
    <row r="46" spans="1:21" ht="13.5" thickTop="1" x14ac:dyDescent="0.25"/>
  </sheetData>
  <mergeCells count="36">
    <mergeCell ref="D45:F45"/>
    <mergeCell ref="G45:I45"/>
    <mergeCell ref="L45:N45"/>
    <mergeCell ref="J21:K21"/>
    <mergeCell ref="L21:L22"/>
    <mergeCell ref="M21:M22"/>
    <mergeCell ref="N21:N22"/>
    <mergeCell ref="A30:D30"/>
    <mergeCell ref="G30:N30"/>
    <mergeCell ref="D39:F39"/>
    <mergeCell ref="G39:I39"/>
    <mergeCell ref="L39:N39"/>
    <mergeCell ref="A40:E40"/>
    <mergeCell ref="F40:N40"/>
    <mergeCell ref="A15:G15"/>
    <mergeCell ref="H15:N15"/>
    <mergeCell ref="A21:A22"/>
    <mergeCell ref="B21:B22"/>
    <mergeCell ref="C21:C22"/>
    <mergeCell ref="D21:D22"/>
    <mergeCell ref="E21:E22"/>
    <mergeCell ref="F21:F22"/>
    <mergeCell ref="G21:G22"/>
    <mergeCell ref="H21:I22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ageMargins left="0.7" right="0.7" top="0.75" bottom="0.75" header="0.3" footer="0.3"/>
  <pageSetup paperSize="9" scale="47" orientation="portrait" r:id="rId1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F0B7F-34DC-40C1-9217-ABD850D54C84}">
  <dimension ref="A1:U42"/>
  <sheetViews>
    <sheetView view="pageBreakPreview" zoomScale="60" zoomScaleNormal="100" workbookViewId="0">
      <selection activeCell="X42" sqref="X42"/>
    </sheetView>
  </sheetViews>
  <sheetFormatPr defaultColWidth="9.140625" defaultRowHeight="12.75" x14ac:dyDescent="0.25"/>
  <cols>
    <col min="1" max="1" width="7" style="2" customWidth="1"/>
    <col min="2" max="2" width="6.28515625" style="14" hidden="1" customWidth="1"/>
    <col min="3" max="3" width="15.85546875" style="14" customWidth="1"/>
    <col min="4" max="4" width="31.140625" style="2" customWidth="1"/>
    <col min="5" max="5" width="13.42578125" style="2" customWidth="1"/>
    <col min="6" max="6" width="8.85546875" style="2" customWidth="1"/>
    <col min="7" max="7" width="27" style="2" customWidth="1"/>
    <col min="8" max="8" width="9.85546875" style="20" customWidth="1"/>
    <col min="9" max="11" width="9.85546875" style="2" customWidth="1"/>
    <col min="12" max="12" width="10.140625" style="20" customWidth="1"/>
    <col min="13" max="13" width="13.85546875" style="2" customWidth="1"/>
    <col min="14" max="14" width="16.5703125" style="2" customWidth="1"/>
    <col min="15" max="18" width="9.140625" style="2"/>
    <col min="19" max="21" width="9.140625" style="20"/>
    <col min="22" max="16384" width="9.140625" style="2"/>
  </cols>
  <sheetData>
    <row r="1" spans="1:21" s="19" customFormat="1" ht="2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7"/>
      <c r="P1" s="18"/>
    </row>
    <row r="2" spans="1:21" s="19" customFormat="1" ht="21" x14ac:dyDescent="0.2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7"/>
      <c r="P2" s="18"/>
    </row>
    <row r="3" spans="1:21" s="19" customFormat="1" ht="21" x14ac:dyDescent="0.2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7"/>
      <c r="P3" s="18"/>
    </row>
    <row r="4" spans="1:21" ht="21" x14ac:dyDescent="0.2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21" ht="2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Q5" s="19"/>
    </row>
    <row r="6" spans="1:21" s="1" customFormat="1" ht="28.5" x14ac:dyDescent="0.25">
      <c r="A6" s="122" t="s">
        <v>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S6" s="21"/>
      <c r="T6" s="21"/>
      <c r="U6" s="21"/>
    </row>
    <row r="7" spans="1:21" s="1" customFormat="1" ht="21" hidden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S7" s="21"/>
      <c r="T7" s="21"/>
      <c r="U7" s="21"/>
    </row>
    <row r="8" spans="1:21" s="1" customFormat="1" ht="21.75" thickBot="1" x14ac:dyDescent="0.3">
      <c r="A8" s="124" t="s">
        <v>38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S8" s="21"/>
      <c r="T8" s="21"/>
      <c r="U8" s="21"/>
    </row>
    <row r="9" spans="1:21" ht="19.5" thickTop="1" x14ac:dyDescent="0.25">
      <c r="A9" s="125" t="s">
        <v>39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1:21" ht="18.75" x14ac:dyDescent="0.25">
      <c r="A10" s="128" t="s">
        <v>40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</row>
    <row r="11" spans="1:21" ht="18.75" x14ac:dyDescent="0.25">
      <c r="A11" s="128" t="s">
        <v>90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1:21" ht="2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21" ht="15.75" x14ac:dyDescent="0.25">
      <c r="A13" s="4" t="s">
        <v>5</v>
      </c>
      <c r="B13" s="22"/>
      <c r="C13" s="22"/>
      <c r="D13" s="22"/>
      <c r="E13" s="6"/>
      <c r="F13" s="6"/>
      <c r="G13" s="23" t="s">
        <v>42</v>
      </c>
      <c r="H13" s="24" t="s">
        <v>43</v>
      </c>
      <c r="I13" s="6"/>
      <c r="J13" s="25">
        <v>0.58333333333333337</v>
      </c>
      <c r="K13" s="6"/>
      <c r="L13" s="26"/>
      <c r="M13" s="27"/>
      <c r="N13" s="7" t="s">
        <v>6</v>
      </c>
    </row>
    <row r="14" spans="1:21" ht="15.75" x14ac:dyDescent="0.25">
      <c r="A14" s="8" t="s">
        <v>44</v>
      </c>
      <c r="B14" s="28"/>
      <c r="C14" s="28"/>
      <c r="D14" s="28"/>
      <c r="E14" s="9"/>
      <c r="F14" s="9"/>
      <c r="G14" s="29" t="s">
        <v>45</v>
      </c>
      <c r="H14" s="30" t="s">
        <v>46</v>
      </c>
      <c r="I14" s="9"/>
      <c r="J14" s="31">
        <v>0.625</v>
      </c>
      <c r="K14" s="9"/>
      <c r="L14" s="32"/>
      <c r="M14" s="33"/>
      <c r="N14" s="10" t="s">
        <v>7</v>
      </c>
    </row>
    <row r="15" spans="1:21" ht="15" x14ac:dyDescent="0.25">
      <c r="A15" s="131" t="s">
        <v>47</v>
      </c>
      <c r="B15" s="132"/>
      <c r="C15" s="132"/>
      <c r="D15" s="132"/>
      <c r="E15" s="132"/>
      <c r="F15" s="132"/>
      <c r="G15" s="133"/>
      <c r="H15" s="134" t="s">
        <v>48</v>
      </c>
      <c r="I15" s="132"/>
      <c r="J15" s="132"/>
      <c r="K15" s="132"/>
      <c r="L15" s="132"/>
      <c r="M15" s="132"/>
      <c r="N15" s="135"/>
    </row>
    <row r="16" spans="1:21" ht="15" x14ac:dyDescent="0.25">
      <c r="A16" s="34" t="s">
        <v>49</v>
      </c>
      <c r="B16" s="35"/>
      <c r="C16" s="35"/>
      <c r="D16" s="36"/>
      <c r="E16" s="37"/>
      <c r="F16" s="36"/>
      <c r="G16" s="38"/>
      <c r="H16" s="39" t="s">
        <v>50</v>
      </c>
      <c r="I16" s="40"/>
      <c r="J16" s="41"/>
      <c r="K16" s="40"/>
      <c r="L16" s="40"/>
      <c r="M16" s="40"/>
      <c r="N16" s="42"/>
    </row>
    <row r="17" spans="1:21" ht="15" x14ac:dyDescent="0.25">
      <c r="A17" s="34" t="s">
        <v>51</v>
      </c>
      <c r="B17" s="35"/>
      <c r="C17" s="35"/>
      <c r="D17" s="43"/>
      <c r="E17" s="37"/>
      <c r="F17" s="36"/>
      <c r="G17" s="44" t="s">
        <v>52</v>
      </c>
      <c r="H17" s="45" t="s">
        <v>53</v>
      </c>
      <c r="I17" s="40"/>
      <c r="J17" s="41"/>
      <c r="K17" s="40"/>
      <c r="L17" s="46"/>
      <c r="M17" s="40"/>
      <c r="N17" s="42"/>
    </row>
    <row r="18" spans="1:21" ht="15" x14ac:dyDescent="0.25">
      <c r="A18" s="47" t="s">
        <v>54</v>
      </c>
      <c r="B18" s="35"/>
      <c r="C18" s="35"/>
      <c r="D18" s="43"/>
      <c r="E18" s="37"/>
      <c r="F18" s="36"/>
      <c r="G18" s="48" t="s">
        <v>55</v>
      </c>
      <c r="H18" s="49" t="s">
        <v>56</v>
      </c>
      <c r="I18" s="50"/>
      <c r="J18" s="51"/>
      <c r="K18" s="50"/>
      <c r="L18" s="46"/>
      <c r="M18" s="40"/>
      <c r="N18" s="42"/>
    </row>
    <row r="19" spans="1:21" ht="15.75" thickBot="1" x14ac:dyDescent="0.3">
      <c r="A19" s="34" t="s">
        <v>57</v>
      </c>
      <c r="B19" s="52"/>
      <c r="C19" s="52"/>
      <c r="D19" s="41"/>
      <c r="E19" s="41"/>
      <c r="F19" s="41"/>
      <c r="G19" s="53"/>
      <c r="H19" s="54"/>
      <c r="I19" s="55"/>
      <c r="J19" s="55"/>
      <c r="K19" s="55"/>
      <c r="L19" s="56"/>
      <c r="M19" s="57"/>
      <c r="N19" s="58"/>
    </row>
    <row r="20" spans="1:21" ht="14.25" thickTop="1" thickBot="1" x14ac:dyDescent="0.3">
      <c r="A20" s="11"/>
      <c r="B20" s="12"/>
      <c r="C20" s="12"/>
      <c r="D20" s="11"/>
      <c r="E20" s="11"/>
      <c r="F20" s="11"/>
      <c r="G20" s="11"/>
      <c r="H20" s="59"/>
      <c r="I20" s="11"/>
      <c r="J20" s="11"/>
      <c r="K20" s="11"/>
      <c r="L20" s="59"/>
      <c r="M20" s="11"/>
      <c r="N20" s="11"/>
    </row>
    <row r="21" spans="1:21" s="13" customFormat="1" thickTop="1" x14ac:dyDescent="0.25">
      <c r="A21" s="136" t="s">
        <v>58</v>
      </c>
      <c r="B21" s="138" t="s">
        <v>59</v>
      </c>
      <c r="C21" s="138" t="s">
        <v>60</v>
      </c>
      <c r="D21" s="138" t="s">
        <v>8</v>
      </c>
      <c r="E21" s="138" t="s">
        <v>9</v>
      </c>
      <c r="F21" s="138" t="s">
        <v>10</v>
      </c>
      <c r="G21" s="138" t="s">
        <v>61</v>
      </c>
      <c r="H21" s="140" t="s">
        <v>62</v>
      </c>
      <c r="I21" s="141"/>
      <c r="J21" s="146" t="s">
        <v>63</v>
      </c>
      <c r="K21" s="146"/>
      <c r="L21" s="147" t="s">
        <v>64</v>
      </c>
      <c r="M21" s="149" t="s">
        <v>65</v>
      </c>
      <c r="N21" s="151" t="s">
        <v>66</v>
      </c>
      <c r="P21" s="60"/>
      <c r="S21" s="61"/>
      <c r="T21" s="61"/>
      <c r="U21" s="61"/>
    </row>
    <row r="22" spans="1:21" s="13" customFormat="1" ht="24" x14ac:dyDescent="0.25">
      <c r="A22" s="137"/>
      <c r="B22" s="139"/>
      <c r="C22" s="139"/>
      <c r="D22" s="139"/>
      <c r="E22" s="139"/>
      <c r="F22" s="139"/>
      <c r="G22" s="139"/>
      <c r="H22" s="142"/>
      <c r="I22" s="143"/>
      <c r="J22" s="62" t="s">
        <v>67</v>
      </c>
      <c r="K22" s="62" t="s">
        <v>68</v>
      </c>
      <c r="L22" s="148"/>
      <c r="M22" s="150"/>
      <c r="N22" s="152"/>
      <c r="P22" s="60"/>
      <c r="S22" s="61"/>
      <c r="T22" s="61"/>
      <c r="U22" s="61"/>
    </row>
    <row r="23" spans="1:21" ht="15.75" x14ac:dyDescent="0.25">
      <c r="A23" s="63">
        <v>1</v>
      </c>
      <c r="B23" s="64">
        <v>27</v>
      </c>
      <c r="C23" s="65">
        <f>VLOOKUP(B23,[1]список!Print_Area,3)</f>
        <v>10141846518</v>
      </c>
      <c r="D23" s="66" t="str">
        <f>VLOOKUP(B23,[1]список!Print_Area,2)</f>
        <v>АНДРЕЕВА София</v>
      </c>
      <c r="E23" s="67">
        <f>VLOOKUP(B23,[1]список!Print_Area,4)</f>
        <v>39197</v>
      </c>
      <c r="F23" s="65" t="str">
        <f>VLOOKUP(B23,[1]список!Print_Area,5)</f>
        <v>1 СР</v>
      </c>
      <c r="G23" s="65" t="str">
        <f>VLOOKUP(B23,[1]список!Print_Area,6)</f>
        <v>Самарская область</v>
      </c>
      <c r="H23" s="68"/>
      <c r="I23" s="69"/>
      <c r="J23" s="70">
        <v>30</v>
      </c>
      <c r="K23" s="70">
        <v>40</v>
      </c>
      <c r="L23" s="70">
        <f t="shared" ref="L23" si="0">MAX(J23:K23)</f>
        <v>40</v>
      </c>
      <c r="M23" s="71"/>
      <c r="N23" s="72"/>
      <c r="P23" s="60"/>
      <c r="Q23" s="13"/>
      <c r="R23" s="13"/>
      <c r="S23" s="61"/>
      <c r="T23" s="61"/>
      <c r="U23" s="61"/>
    </row>
    <row r="24" spans="1:21" ht="15.75" x14ac:dyDescent="0.25">
      <c r="A24" s="63"/>
      <c r="B24" s="64"/>
      <c r="C24" s="65"/>
      <c r="D24" s="66"/>
      <c r="E24" s="67"/>
      <c r="F24" s="65"/>
      <c r="G24" s="65"/>
      <c r="H24" s="68"/>
      <c r="I24" s="69"/>
      <c r="J24" s="68"/>
      <c r="K24" s="68"/>
      <c r="L24" s="68"/>
      <c r="M24" s="73"/>
      <c r="N24" s="72"/>
      <c r="P24" s="60"/>
      <c r="Q24" s="13"/>
      <c r="R24" s="13"/>
      <c r="S24" s="61"/>
      <c r="T24" s="61"/>
      <c r="U24" s="61"/>
    </row>
    <row r="25" spans="1:21" ht="16.5" thickBot="1" x14ac:dyDescent="0.25">
      <c r="A25" s="74"/>
      <c r="B25" s="75"/>
      <c r="C25" s="74"/>
      <c r="D25" s="76"/>
      <c r="E25" s="15"/>
      <c r="F25" s="16"/>
      <c r="G25" s="15"/>
      <c r="H25" s="77"/>
      <c r="I25" s="78"/>
      <c r="J25" s="78"/>
      <c r="K25" s="78"/>
      <c r="L25" s="77"/>
      <c r="M25" s="78"/>
      <c r="N25" s="78"/>
      <c r="P25" s="60"/>
      <c r="Q25" s="13"/>
      <c r="R25" s="13"/>
      <c r="S25" s="61"/>
      <c r="T25" s="61"/>
      <c r="U25" s="61"/>
    </row>
    <row r="26" spans="1:21" ht="15.75" thickTop="1" x14ac:dyDescent="0.25">
      <c r="A26" s="153" t="s">
        <v>69</v>
      </c>
      <c r="B26" s="154"/>
      <c r="C26" s="154"/>
      <c r="D26" s="154"/>
      <c r="E26" s="79"/>
      <c r="F26" s="79"/>
      <c r="G26" s="154" t="s">
        <v>70</v>
      </c>
      <c r="H26" s="154"/>
      <c r="I26" s="154"/>
      <c r="J26" s="154"/>
      <c r="K26" s="154"/>
      <c r="L26" s="154"/>
      <c r="M26" s="154"/>
      <c r="N26" s="155"/>
      <c r="P26" s="60"/>
      <c r="Q26" s="13"/>
      <c r="R26" s="13"/>
      <c r="S26" s="61"/>
      <c r="T26" s="61"/>
      <c r="U26" s="61"/>
    </row>
    <row r="27" spans="1:21" ht="15" x14ac:dyDescent="0.25">
      <c r="A27" s="80" t="s">
        <v>71</v>
      </c>
      <c r="B27" s="81"/>
      <c r="C27" s="82"/>
      <c r="D27" s="83"/>
      <c r="E27" s="5"/>
      <c r="F27" s="5"/>
      <c r="G27" s="84" t="s">
        <v>72</v>
      </c>
      <c r="H27" s="85">
        <v>1</v>
      </c>
      <c r="I27" s="86"/>
      <c r="J27" s="87"/>
      <c r="K27" s="87"/>
      <c r="L27" s="88"/>
      <c r="M27" s="84" t="s">
        <v>73</v>
      </c>
      <c r="N27" s="89">
        <f>COUNTIF(F$21:F117,"ЗМС")</f>
        <v>0</v>
      </c>
      <c r="P27" s="60"/>
      <c r="Q27" s="13"/>
      <c r="R27" s="13"/>
      <c r="S27" s="61"/>
      <c r="T27" s="61"/>
      <c r="U27" s="61"/>
    </row>
    <row r="28" spans="1:21" ht="15" x14ac:dyDescent="0.25">
      <c r="A28" s="80" t="s">
        <v>74</v>
      </c>
      <c r="B28" s="81"/>
      <c r="C28" s="90"/>
      <c r="D28" s="83"/>
      <c r="E28" s="3"/>
      <c r="F28" s="3"/>
      <c r="G28" s="84" t="s">
        <v>75</v>
      </c>
      <c r="H28" s="91">
        <v>1</v>
      </c>
      <c r="I28" s="92"/>
      <c r="J28" s="93"/>
      <c r="K28" s="93"/>
      <c r="L28" s="94"/>
      <c r="M28" s="84" t="s">
        <v>76</v>
      </c>
      <c r="N28" s="89">
        <f>COUNTIF(F$21:F117,"МСМК")</f>
        <v>0</v>
      </c>
      <c r="P28" s="60"/>
      <c r="Q28" s="13"/>
      <c r="R28" s="13"/>
      <c r="S28" s="61"/>
      <c r="T28" s="61"/>
      <c r="U28" s="61"/>
    </row>
    <row r="29" spans="1:21" ht="15" x14ac:dyDescent="0.25">
      <c r="A29" s="80" t="s">
        <v>77</v>
      </c>
      <c r="B29" s="81"/>
      <c r="C29" s="81"/>
      <c r="D29" s="83"/>
      <c r="E29" s="3"/>
      <c r="F29" s="3"/>
      <c r="G29" s="84" t="s">
        <v>78</v>
      </c>
      <c r="H29" s="91">
        <v>1</v>
      </c>
      <c r="I29" s="92"/>
      <c r="J29" s="95"/>
      <c r="K29" s="93"/>
      <c r="L29" s="94"/>
      <c r="M29" s="84" t="s">
        <v>79</v>
      </c>
      <c r="N29" s="89">
        <f>COUNTIF(F$21:F42,"МС")</f>
        <v>0</v>
      </c>
      <c r="P29" s="60"/>
      <c r="Q29" s="13"/>
      <c r="R29" s="13"/>
      <c r="S29" s="61"/>
      <c r="T29" s="61"/>
      <c r="U29" s="61"/>
    </row>
    <row r="30" spans="1:21" ht="15" x14ac:dyDescent="0.25">
      <c r="A30" s="80" t="s">
        <v>80</v>
      </c>
      <c r="B30" s="81"/>
      <c r="C30" s="81"/>
      <c r="D30" s="83"/>
      <c r="E30" s="3"/>
      <c r="F30" s="3"/>
      <c r="G30" s="84" t="s">
        <v>81</v>
      </c>
      <c r="H30" s="91">
        <v>1</v>
      </c>
      <c r="I30" s="92"/>
      <c r="J30" s="95"/>
      <c r="K30" s="93"/>
      <c r="L30" s="94"/>
      <c r="M30" s="84" t="s">
        <v>27</v>
      </c>
      <c r="N30" s="89">
        <f>COUNTIF(F$20:F42,"КМС")</f>
        <v>0</v>
      </c>
      <c r="P30" s="60"/>
      <c r="Q30" s="13"/>
      <c r="R30" s="13"/>
      <c r="S30" s="61"/>
      <c r="T30" s="61"/>
      <c r="U30" s="61"/>
    </row>
    <row r="31" spans="1:21" ht="15" x14ac:dyDescent="0.25">
      <c r="A31" s="96"/>
      <c r="B31" s="81"/>
      <c r="C31" s="81"/>
      <c r="D31" s="83"/>
      <c r="G31" s="84" t="s">
        <v>82</v>
      </c>
      <c r="H31" s="91">
        <v>0</v>
      </c>
      <c r="I31" s="92"/>
      <c r="J31" s="95"/>
      <c r="K31" s="93"/>
      <c r="L31" s="94"/>
      <c r="M31" s="84" t="s">
        <v>21</v>
      </c>
      <c r="N31" s="89">
        <f>COUNTIF(F$23:F116,"1 СР")</f>
        <v>1</v>
      </c>
      <c r="P31" s="60"/>
      <c r="Q31" s="13"/>
      <c r="R31" s="13"/>
      <c r="S31" s="61"/>
      <c r="T31" s="61"/>
      <c r="U31" s="61"/>
    </row>
    <row r="32" spans="1:21" ht="15" x14ac:dyDescent="0.25">
      <c r="A32" s="97"/>
      <c r="B32" s="41"/>
      <c r="C32" s="52"/>
      <c r="D32" s="83"/>
      <c r="G32" s="84" t="s">
        <v>83</v>
      </c>
      <c r="H32" s="91">
        <v>0</v>
      </c>
      <c r="I32" s="92"/>
      <c r="J32" s="95"/>
      <c r="K32" s="93"/>
      <c r="L32" s="94"/>
      <c r="M32" s="84" t="s">
        <v>18</v>
      </c>
      <c r="N32" s="89">
        <f>COUNTIF(F$23:F116,"2 СР")</f>
        <v>0</v>
      </c>
    </row>
    <row r="33" spans="1:21" ht="15" x14ac:dyDescent="0.25">
      <c r="A33" s="98"/>
      <c r="B33" s="81"/>
      <c r="C33" s="81"/>
      <c r="D33" s="83"/>
      <c r="E33" s="3"/>
      <c r="F33" s="3"/>
      <c r="G33" s="84" t="s">
        <v>84</v>
      </c>
      <c r="H33" s="91">
        <v>0</v>
      </c>
      <c r="I33" s="99"/>
      <c r="J33" s="100"/>
      <c r="K33" s="101"/>
      <c r="L33" s="102"/>
      <c r="M33" s="84" t="s">
        <v>85</v>
      </c>
      <c r="N33" s="89">
        <f>COUNTIF(F$23:F116,"3 СР")</f>
        <v>0</v>
      </c>
    </row>
    <row r="34" spans="1:21" ht="15" x14ac:dyDescent="0.25">
      <c r="A34" s="98"/>
      <c r="B34" s="81"/>
      <c r="C34" s="81"/>
      <c r="D34" s="81"/>
      <c r="E34" s="81"/>
      <c r="F34" s="81"/>
      <c r="G34" s="41"/>
      <c r="H34" s="103"/>
      <c r="I34" s="103"/>
      <c r="J34" s="103"/>
      <c r="K34" s="103"/>
      <c r="L34" s="103"/>
      <c r="M34" s="104"/>
      <c r="N34" s="105"/>
    </row>
    <row r="35" spans="1:21" ht="15.75" x14ac:dyDescent="0.25">
      <c r="A35" s="106"/>
      <c r="B35" s="107"/>
      <c r="C35" s="107"/>
      <c r="D35" s="156" t="s">
        <v>86</v>
      </c>
      <c r="E35" s="156"/>
      <c r="F35" s="156"/>
      <c r="G35" s="156" t="s">
        <v>87</v>
      </c>
      <c r="H35" s="156"/>
      <c r="I35" s="156"/>
      <c r="J35" s="108"/>
      <c r="K35" s="108"/>
      <c r="L35" s="156"/>
      <c r="M35" s="156"/>
      <c r="N35" s="157"/>
    </row>
    <row r="36" spans="1:21" x14ac:dyDescent="0.25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60"/>
    </row>
    <row r="37" spans="1:21" x14ac:dyDescent="0.25">
      <c r="A37" s="109"/>
      <c r="D37" s="14"/>
      <c r="E37" s="14"/>
      <c r="F37" s="14"/>
      <c r="G37" s="14"/>
      <c r="H37" s="56"/>
      <c r="I37" s="14"/>
      <c r="J37" s="14"/>
      <c r="K37" s="14"/>
      <c r="L37" s="56"/>
      <c r="M37" s="14"/>
      <c r="N37" s="110"/>
    </row>
    <row r="38" spans="1:21" x14ac:dyDescent="0.25">
      <c r="A38" s="109"/>
      <c r="D38" s="14"/>
      <c r="E38" s="14"/>
      <c r="F38" s="14"/>
      <c r="G38" s="14"/>
      <c r="H38" s="56"/>
      <c r="I38" s="14"/>
      <c r="J38" s="14"/>
      <c r="K38" s="14"/>
      <c r="L38" s="56"/>
      <c r="M38" s="14"/>
      <c r="N38" s="110"/>
    </row>
    <row r="39" spans="1:21" x14ac:dyDescent="0.25">
      <c r="A39" s="109"/>
      <c r="D39" s="14"/>
      <c r="E39" s="14"/>
      <c r="G39" s="14"/>
      <c r="H39" s="56"/>
      <c r="I39" s="14"/>
      <c r="J39" s="14"/>
      <c r="K39" s="14"/>
      <c r="L39" s="56"/>
      <c r="M39" s="14"/>
      <c r="N39" s="110"/>
    </row>
    <row r="40" spans="1:21" x14ac:dyDescent="0.25">
      <c r="A40" s="109"/>
      <c r="D40" s="14"/>
      <c r="E40" s="14"/>
      <c r="F40" s="14"/>
      <c r="G40" s="14"/>
      <c r="H40" s="56"/>
      <c r="I40" s="14"/>
      <c r="J40" s="14"/>
      <c r="K40" s="14"/>
      <c r="L40" s="56"/>
      <c r="M40" s="14"/>
      <c r="N40" s="110"/>
    </row>
    <row r="41" spans="1:21" s="60" customFormat="1" thickBot="1" x14ac:dyDescent="0.3">
      <c r="A41" s="111"/>
      <c r="B41" s="112"/>
      <c r="C41" s="112"/>
      <c r="D41" s="144" t="str">
        <f>G17</f>
        <v xml:space="preserve">АНДРИЯНОВ А.С. (ВК, г. МОСКВА) </v>
      </c>
      <c r="E41" s="144"/>
      <c r="F41" s="144"/>
      <c r="G41" s="144" t="str">
        <f>G18</f>
        <v>ШАТРЫГИНА Е.В. ( ВК, СВЕРДЛОВСКАЯ ОБЛ.)</v>
      </c>
      <c r="H41" s="144"/>
      <c r="I41" s="144"/>
      <c r="J41" s="113"/>
      <c r="K41" s="113"/>
      <c r="L41" s="144"/>
      <c r="M41" s="144"/>
      <c r="N41" s="145"/>
      <c r="S41" s="114"/>
      <c r="T41" s="114"/>
      <c r="U41" s="114"/>
    </row>
    <row r="42" spans="1:21" ht="13.5" thickTop="1" x14ac:dyDescent="0.25"/>
  </sheetData>
  <mergeCells count="36">
    <mergeCell ref="D41:F41"/>
    <mergeCell ref="G41:I41"/>
    <mergeCell ref="L41:N41"/>
    <mergeCell ref="J21:K21"/>
    <mergeCell ref="L21:L22"/>
    <mergeCell ref="M21:M22"/>
    <mergeCell ref="N21:N22"/>
    <mergeCell ref="A26:D26"/>
    <mergeCell ref="G26:N26"/>
    <mergeCell ref="D35:F35"/>
    <mergeCell ref="G35:I35"/>
    <mergeCell ref="L35:N35"/>
    <mergeCell ref="A36:E36"/>
    <mergeCell ref="F36:N36"/>
    <mergeCell ref="A15:G15"/>
    <mergeCell ref="H15:N15"/>
    <mergeCell ref="A21:A22"/>
    <mergeCell ref="B21:B22"/>
    <mergeCell ref="C21:C22"/>
    <mergeCell ref="D21:D22"/>
    <mergeCell ref="E21:E22"/>
    <mergeCell ref="F21:F22"/>
    <mergeCell ref="G21:G22"/>
    <mergeCell ref="H21:I22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ageMargins left="0.7" right="0.7" top="0.75" bottom="0.75" header="0.3" footer="0.3"/>
  <pageSetup paperSize="9" scale="47" orientation="portrait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02D2E-E126-4B49-8858-676E3C48AED7}">
  <dimension ref="A1:U46"/>
  <sheetViews>
    <sheetView view="pageBreakPreview" zoomScale="60" zoomScaleNormal="100" workbookViewId="0">
      <selection activeCell="D25" sqref="D25"/>
    </sheetView>
  </sheetViews>
  <sheetFormatPr defaultColWidth="9.140625" defaultRowHeight="12.75" x14ac:dyDescent="0.25"/>
  <cols>
    <col min="1" max="1" width="7" style="2" customWidth="1"/>
    <col min="2" max="2" width="6.28515625" style="14" hidden="1" customWidth="1"/>
    <col min="3" max="3" width="15.85546875" style="14" customWidth="1"/>
    <col min="4" max="4" width="31.140625" style="2" customWidth="1"/>
    <col min="5" max="5" width="13.42578125" style="2" customWidth="1"/>
    <col min="6" max="6" width="8.85546875" style="2" customWidth="1"/>
    <col min="7" max="7" width="27" style="2" customWidth="1"/>
    <col min="8" max="8" width="9.85546875" style="20" customWidth="1"/>
    <col min="9" max="11" width="9.85546875" style="2" customWidth="1"/>
    <col min="12" max="12" width="10.140625" style="20" customWidth="1"/>
    <col min="13" max="13" width="13.85546875" style="2" customWidth="1"/>
    <col min="14" max="14" width="16.5703125" style="2" customWidth="1"/>
    <col min="15" max="18" width="9.140625" style="2"/>
    <col min="19" max="21" width="9.140625" style="20"/>
    <col min="22" max="16384" width="9.140625" style="2"/>
  </cols>
  <sheetData>
    <row r="1" spans="1:21" s="19" customFormat="1" ht="2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7"/>
      <c r="P1" s="18"/>
    </row>
    <row r="2" spans="1:21" s="19" customFormat="1" ht="21" x14ac:dyDescent="0.2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7"/>
      <c r="P2" s="18"/>
    </row>
    <row r="3" spans="1:21" s="19" customFormat="1" ht="21" x14ac:dyDescent="0.2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7"/>
      <c r="P3" s="18"/>
    </row>
    <row r="4" spans="1:21" ht="21" x14ac:dyDescent="0.2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21" ht="2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Q5" s="19"/>
    </row>
    <row r="6" spans="1:21" s="1" customFormat="1" ht="28.5" x14ac:dyDescent="0.25">
      <c r="A6" s="122" t="s">
        <v>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S6" s="21"/>
      <c r="T6" s="21"/>
      <c r="U6" s="21"/>
    </row>
    <row r="7" spans="1:21" s="1" customFormat="1" ht="21" hidden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S7" s="21"/>
      <c r="T7" s="21"/>
      <c r="U7" s="21"/>
    </row>
    <row r="8" spans="1:21" s="1" customFormat="1" ht="21.75" thickBot="1" x14ac:dyDescent="0.3">
      <c r="A8" s="124" t="s">
        <v>38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S8" s="21"/>
      <c r="T8" s="21"/>
      <c r="U8" s="21"/>
    </row>
    <row r="9" spans="1:21" ht="19.5" thickTop="1" x14ac:dyDescent="0.25">
      <c r="A9" s="125" t="s">
        <v>39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1:21" ht="18.75" x14ac:dyDescent="0.25">
      <c r="A10" s="128" t="s">
        <v>40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</row>
    <row r="11" spans="1:21" ht="18.75" x14ac:dyDescent="0.25">
      <c r="A11" s="128" t="s">
        <v>91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1:21" ht="2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</row>
    <row r="13" spans="1:21" ht="15.75" x14ac:dyDescent="0.25">
      <c r="A13" s="4" t="s">
        <v>5</v>
      </c>
      <c r="B13" s="22"/>
      <c r="C13" s="22"/>
      <c r="D13" s="22"/>
      <c r="E13" s="6"/>
      <c r="F13" s="6"/>
      <c r="G13" s="23" t="s">
        <v>42</v>
      </c>
      <c r="H13" s="24" t="s">
        <v>43</v>
      </c>
      <c r="I13" s="6"/>
      <c r="J13" s="25">
        <v>0.58333333333333337</v>
      </c>
      <c r="K13" s="6"/>
      <c r="L13" s="26"/>
      <c r="M13" s="27"/>
      <c r="N13" s="7" t="s">
        <v>6</v>
      </c>
    </row>
    <row r="14" spans="1:21" ht="15.75" x14ac:dyDescent="0.25">
      <c r="A14" s="8" t="s">
        <v>44</v>
      </c>
      <c r="B14" s="28"/>
      <c r="C14" s="28"/>
      <c r="D14" s="28"/>
      <c r="E14" s="9"/>
      <c r="F14" s="9"/>
      <c r="G14" s="29" t="s">
        <v>45</v>
      </c>
      <c r="H14" s="30" t="s">
        <v>46</v>
      </c>
      <c r="I14" s="9"/>
      <c r="J14" s="31">
        <v>0.625</v>
      </c>
      <c r="K14" s="9"/>
      <c r="L14" s="32"/>
      <c r="M14" s="33"/>
      <c r="N14" s="10" t="s">
        <v>7</v>
      </c>
    </row>
    <row r="15" spans="1:21" ht="15" x14ac:dyDescent="0.25">
      <c r="A15" s="131" t="s">
        <v>47</v>
      </c>
      <c r="B15" s="132"/>
      <c r="C15" s="132"/>
      <c r="D15" s="132"/>
      <c r="E15" s="132"/>
      <c r="F15" s="132"/>
      <c r="G15" s="133"/>
      <c r="H15" s="134" t="s">
        <v>48</v>
      </c>
      <c r="I15" s="132"/>
      <c r="J15" s="132"/>
      <c r="K15" s="132"/>
      <c r="L15" s="132"/>
      <c r="M15" s="132"/>
      <c r="N15" s="135"/>
    </row>
    <row r="16" spans="1:21" ht="15" x14ac:dyDescent="0.25">
      <c r="A16" s="34" t="s">
        <v>49</v>
      </c>
      <c r="B16" s="35"/>
      <c r="C16" s="35"/>
      <c r="D16" s="36"/>
      <c r="E16" s="37"/>
      <c r="F16" s="36"/>
      <c r="G16" s="38"/>
      <c r="H16" s="39" t="s">
        <v>50</v>
      </c>
      <c r="I16" s="40"/>
      <c r="J16" s="41"/>
      <c r="K16" s="40"/>
      <c r="L16" s="40"/>
      <c r="M16" s="40"/>
      <c r="N16" s="42"/>
    </row>
    <row r="17" spans="1:21" ht="15" x14ac:dyDescent="0.25">
      <c r="A17" s="34" t="s">
        <v>51</v>
      </c>
      <c r="B17" s="35"/>
      <c r="C17" s="35"/>
      <c r="D17" s="43"/>
      <c r="E17" s="37"/>
      <c r="F17" s="36"/>
      <c r="G17" s="44" t="s">
        <v>52</v>
      </c>
      <c r="H17" s="45" t="s">
        <v>53</v>
      </c>
      <c r="I17" s="40"/>
      <c r="J17" s="41"/>
      <c r="K17" s="40"/>
      <c r="L17" s="46"/>
      <c r="M17" s="40"/>
      <c r="N17" s="42"/>
    </row>
    <row r="18" spans="1:21" ht="15" x14ac:dyDescent="0.25">
      <c r="A18" s="47" t="s">
        <v>54</v>
      </c>
      <c r="B18" s="35"/>
      <c r="C18" s="35"/>
      <c r="D18" s="43"/>
      <c r="E18" s="37"/>
      <c r="F18" s="36"/>
      <c r="G18" s="48" t="s">
        <v>55</v>
      </c>
      <c r="H18" s="49" t="s">
        <v>56</v>
      </c>
      <c r="I18" s="50"/>
      <c r="J18" s="51"/>
      <c r="K18" s="50"/>
      <c r="L18" s="46"/>
      <c r="M18" s="40"/>
      <c r="N18" s="42"/>
    </row>
    <row r="19" spans="1:21" ht="15.75" thickBot="1" x14ac:dyDescent="0.3">
      <c r="A19" s="34" t="s">
        <v>57</v>
      </c>
      <c r="B19" s="52"/>
      <c r="C19" s="52"/>
      <c r="D19" s="41"/>
      <c r="E19" s="41"/>
      <c r="F19" s="41"/>
      <c r="G19" s="53"/>
      <c r="H19" s="54"/>
      <c r="I19" s="55"/>
      <c r="J19" s="55"/>
      <c r="K19" s="55"/>
      <c r="L19" s="56"/>
      <c r="M19" s="57"/>
      <c r="N19" s="58"/>
    </row>
    <row r="20" spans="1:21" ht="14.25" thickTop="1" thickBot="1" x14ac:dyDescent="0.3">
      <c r="A20" s="11"/>
      <c r="B20" s="12"/>
      <c r="C20" s="12"/>
      <c r="D20" s="11"/>
      <c r="E20" s="11"/>
      <c r="F20" s="11"/>
      <c r="G20" s="11"/>
      <c r="H20" s="59"/>
      <c r="I20" s="11"/>
      <c r="J20" s="11"/>
      <c r="K20" s="11"/>
      <c r="L20" s="59"/>
      <c r="M20" s="11"/>
      <c r="N20" s="11"/>
    </row>
    <row r="21" spans="1:21" s="13" customFormat="1" thickTop="1" x14ac:dyDescent="0.25">
      <c r="A21" s="136" t="s">
        <v>58</v>
      </c>
      <c r="B21" s="138" t="s">
        <v>59</v>
      </c>
      <c r="C21" s="138" t="s">
        <v>60</v>
      </c>
      <c r="D21" s="138" t="s">
        <v>8</v>
      </c>
      <c r="E21" s="138" t="s">
        <v>9</v>
      </c>
      <c r="F21" s="138" t="s">
        <v>10</v>
      </c>
      <c r="G21" s="138" t="s">
        <v>61</v>
      </c>
      <c r="H21" s="140" t="s">
        <v>62</v>
      </c>
      <c r="I21" s="141"/>
      <c r="J21" s="146" t="s">
        <v>63</v>
      </c>
      <c r="K21" s="146"/>
      <c r="L21" s="147" t="s">
        <v>64</v>
      </c>
      <c r="M21" s="149" t="s">
        <v>65</v>
      </c>
      <c r="N21" s="151" t="s">
        <v>66</v>
      </c>
      <c r="P21" s="60"/>
      <c r="S21" s="61"/>
      <c r="T21" s="61"/>
      <c r="U21" s="61"/>
    </row>
    <row r="22" spans="1:21" s="13" customFormat="1" ht="24" x14ac:dyDescent="0.25">
      <c r="A22" s="137"/>
      <c r="B22" s="139"/>
      <c r="C22" s="139"/>
      <c r="D22" s="139"/>
      <c r="E22" s="139"/>
      <c r="F22" s="139"/>
      <c r="G22" s="139"/>
      <c r="H22" s="142"/>
      <c r="I22" s="143"/>
      <c r="J22" s="62" t="s">
        <v>67</v>
      </c>
      <c r="K22" s="62" t="s">
        <v>68</v>
      </c>
      <c r="L22" s="148"/>
      <c r="M22" s="150"/>
      <c r="N22" s="152"/>
      <c r="P22" s="60"/>
      <c r="S22" s="61"/>
      <c r="T22" s="61"/>
      <c r="U22" s="61"/>
    </row>
    <row r="23" spans="1:21" ht="15.75" x14ac:dyDescent="0.25">
      <c r="A23" s="63">
        <v>1</v>
      </c>
      <c r="B23" s="64">
        <v>23</v>
      </c>
      <c r="C23" s="65">
        <v>10130040911</v>
      </c>
      <c r="D23" s="66" t="s">
        <v>26</v>
      </c>
      <c r="E23" s="67">
        <v>39020</v>
      </c>
      <c r="F23" s="65" t="s">
        <v>27</v>
      </c>
      <c r="G23" s="65" t="s">
        <v>13</v>
      </c>
      <c r="H23" s="68"/>
      <c r="I23" s="69"/>
      <c r="J23" s="70">
        <v>70</v>
      </c>
      <c r="K23" s="70">
        <v>35</v>
      </c>
      <c r="L23" s="70">
        <v>70</v>
      </c>
      <c r="M23" s="71"/>
      <c r="N23" s="72"/>
      <c r="P23" s="60"/>
      <c r="Q23" s="13"/>
      <c r="R23" s="13"/>
      <c r="S23" s="61"/>
      <c r="T23" s="61"/>
      <c r="U23" s="61"/>
    </row>
    <row r="24" spans="1:21" ht="15.75" x14ac:dyDescent="0.25">
      <c r="A24" s="63">
        <v>2</v>
      </c>
      <c r="B24" s="64">
        <v>25</v>
      </c>
      <c r="C24" s="65">
        <v>10120373142</v>
      </c>
      <c r="D24" s="66" t="s">
        <v>23</v>
      </c>
      <c r="E24" s="67">
        <v>38742</v>
      </c>
      <c r="F24" s="65" t="s">
        <v>21</v>
      </c>
      <c r="G24" s="65" t="s">
        <v>12</v>
      </c>
      <c r="H24" s="68"/>
      <c r="I24" s="69"/>
      <c r="J24" s="70">
        <v>68</v>
      </c>
      <c r="K24" s="70">
        <v>20</v>
      </c>
      <c r="L24" s="70">
        <v>68</v>
      </c>
      <c r="M24" s="71"/>
      <c r="N24" s="72"/>
      <c r="P24" s="60"/>
      <c r="Q24" s="13"/>
      <c r="R24" s="13"/>
      <c r="S24" s="61"/>
      <c r="T24" s="61"/>
      <c r="U24" s="61"/>
    </row>
    <row r="25" spans="1:21" ht="15.75" x14ac:dyDescent="0.25">
      <c r="A25" s="63">
        <v>3</v>
      </c>
      <c r="B25" s="64">
        <v>22</v>
      </c>
      <c r="C25" s="65">
        <v>10137602564</v>
      </c>
      <c r="D25" s="66" t="s">
        <v>30</v>
      </c>
      <c r="E25" s="67">
        <v>38728</v>
      </c>
      <c r="F25" s="65" t="s">
        <v>21</v>
      </c>
      <c r="G25" s="65" t="s">
        <v>15</v>
      </c>
      <c r="H25" s="68"/>
      <c r="I25" s="69"/>
      <c r="J25" s="70">
        <v>30</v>
      </c>
      <c r="K25" s="70">
        <v>60</v>
      </c>
      <c r="L25" s="70">
        <v>60</v>
      </c>
      <c r="M25" s="71"/>
      <c r="N25" s="72"/>
      <c r="P25" s="60"/>
      <c r="Q25" s="13"/>
      <c r="R25" s="13"/>
      <c r="S25" s="61"/>
      <c r="T25" s="61"/>
      <c r="U25" s="61"/>
    </row>
    <row r="26" spans="1:21" ht="15.75" x14ac:dyDescent="0.25">
      <c r="A26" s="63">
        <v>4</v>
      </c>
      <c r="B26" s="64">
        <v>24</v>
      </c>
      <c r="C26" s="65">
        <v>10134127338</v>
      </c>
      <c r="D26" s="66" t="s">
        <v>28</v>
      </c>
      <c r="E26" s="67">
        <v>39239</v>
      </c>
      <c r="F26" s="65" t="s">
        <v>21</v>
      </c>
      <c r="G26" s="65" t="s">
        <v>14</v>
      </c>
      <c r="H26" s="68"/>
      <c r="I26" s="69"/>
      <c r="J26" s="70">
        <v>50</v>
      </c>
      <c r="K26" s="70">
        <v>30</v>
      </c>
      <c r="L26" s="70">
        <v>50</v>
      </c>
      <c r="M26" s="71"/>
      <c r="N26" s="72"/>
      <c r="P26" s="60"/>
      <c r="Q26" s="13"/>
      <c r="R26" s="13"/>
      <c r="S26" s="61"/>
      <c r="T26" s="61"/>
      <c r="U26" s="61"/>
    </row>
    <row r="27" spans="1:21" ht="15.75" x14ac:dyDescent="0.25">
      <c r="A27" s="63">
        <v>5</v>
      </c>
      <c r="B27" s="64">
        <v>26</v>
      </c>
      <c r="C27" s="65">
        <v>10130580269</v>
      </c>
      <c r="D27" s="66" t="s">
        <v>35</v>
      </c>
      <c r="E27" s="67">
        <v>39402</v>
      </c>
      <c r="F27" s="65" t="s">
        <v>27</v>
      </c>
      <c r="G27" s="65" t="s">
        <v>16</v>
      </c>
      <c r="H27" s="68"/>
      <c r="I27" s="69"/>
      <c r="J27" s="70">
        <v>35</v>
      </c>
      <c r="K27" s="70">
        <v>40</v>
      </c>
      <c r="L27" s="70">
        <v>40</v>
      </c>
      <c r="M27" s="71"/>
      <c r="N27" s="72"/>
      <c r="P27" s="60"/>
      <c r="Q27" s="13"/>
      <c r="R27" s="13"/>
      <c r="S27" s="61"/>
      <c r="T27" s="61"/>
      <c r="U27" s="61"/>
    </row>
    <row r="28" spans="1:21" ht="15.75" x14ac:dyDescent="0.25">
      <c r="A28" s="63"/>
      <c r="B28" s="64"/>
      <c r="C28" s="65"/>
      <c r="D28" s="66"/>
      <c r="E28" s="67"/>
      <c r="F28" s="65"/>
      <c r="G28" s="65"/>
      <c r="H28" s="68"/>
      <c r="I28" s="69"/>
      <c r="J28" s="68"/>
      <c r="K28" s="68"/>
      <c r="L28" s="68"/>
      <c r="M28" s="73"/>
      <c r="N28" s="72"/>
      <c r="P28" s="60"/>
      <c r="Q28" s="13"/>
      <c r="R28" s="13"/>
      <c r="S28" s="61"/>
      <c r="T28" s="61"/>
      <c r="U28" s="61"/>
    </row>
    <row r="29" spans="1:21" ht="16.5" thickBot="1" x14ac:dyDescent="0.25">
      <c r="A29" s="74"/>
      <c r="B29" s="75"/>
      <c r="C29" s="74"/>
      <c r="D29" s="76"/>
      <c r="E29" s="15"/>
      <c r="F29" s="16"/>
      <c r="G29" s="15"/>
      <c r="H29" s="77"/>
      <c r="I29" s="78"/>
      <c r="J29" s="78"/>
      <c r="K29" s="78"/>
      <c r="L29" s="77"/>
      <c r="M29" s="78"/>
      <c r="N29" s="78"/>
      <c r="P29" s="60"/>
      <c r="Q29" s="13"/>
      <c r="R29" s="13"/>
      <c r="S29" s="61"/>
      <c r="T29" s="61"/>
      <c r="U29" s="61"/>
    </row>
    <row r="30" spans="1:21" ht="15.75" thickTop="1" x14ac:dyDescent="0.25">
      <c r="A30" s="153" t="s">
        <v>69</v>
      </c>
      <c r="B30" s="154"/>
      <c r="C30" s="154"/>
      <c r="D30" s="154"/>
      <c r="E30" s="79"/>
      <c r="F30" s="79"/>
      <c r="G30" s="154" t="s">
        <v>70</v>
      </c>
      <c r="H30" s="154"/>
      <c r="I30" s="154"/>
      <c r="J30" s="154"/>
      <c r="K30" s="154"/>
      <c r="L30" s="154"/>
      <c r="M30" s="154"/>
      <c r="N30" s="155"/>
      <c r="P30" s="60"/>
      <c r="Q30" s="13"/>
      <c r="R30" s="13"/>
      <c r="S30" s="61"/>
      <c r="T30" s="61"/>
      <c r="U30" s="61"/>
    </row>
    <row r="31" spans="1:21" ht="15" x14ac:dyDescent="0.25">
      <c r="A31" s="80" t="s">
        <v>71</v>
      </c>
      <c r="B31" s="81"/>
      <c r="C31" s="82"/>
      <c r="D31" s="83"/>
      <c r="E31" s="5"/>
      <c r="F31" s="5"/>
      <c r="G31" s="84" t="s">
        <v>72</v>
      </c>
      <c r="H31" s="85">
        <v>5</v>
      </c>
      <c r="I31" s="86"/>
      <c r="J31" s="87"/>
      <c r="K31" s="87"/>
      <c r="L31" s="88"/>
      <c r="M31" s="84" t="s">
        <v>73</v>
      </c>
      <c r="N31" s="89">
        <v>0</v>
      </c>
      <c r="P31" s="60"/>
      <c r="Q31" s="13"/>
      <c r="R31" s="13"/>
      <c r="S31" s="61"/>
      <c r="T31" s="61"/>
      <c r="U31" s="61"/>
    </row>
    <row r="32" spans="1:21" ht="15" x14ac:dyDescent="0.25">
      <c r="A32" s="80" t="s">
        <v>74</v>
      </c>
      <c r="B32" s="81"/>
      <c r="C32" s="90"/>
      <c r="D32" s="83"/>
      <c r="E32" s="3"/>
      <c r="F32" s="3"/>
      <c r="G32" s="84" t="s">
        <v>75</v>
      </c>
      <c r="H32" s="91">
        <v>5</v>
      </c>
      <c r="I32" s="92"/>
      <c r="J32" s="93"/>
      <c r="K32" s="93"/>
      <c r="L32" s="94"/>
      <c r="M32" s="84" t="s">
        <v>76</v>
      </c>
      <c r="N32" s="89">
        <v>0</v>
      </c>
      <c r="P32" s="60"/>
      <c r="Q32" s="13"/>
      <c r="R32" s="13"/>
      <c r="S32" s="61"/>
      <c r="T32" s="61"/>
      <c r="U32" s="61"/>
    </row>
    <row r="33" spans="1:21" ht="15" x14ac:dyDescent="0.25">
      <c r="A33" s="80" t="s">
        <v>77</v>
      </c>
      <c r="B33" s="81"/>
      <c r="C33" s="81"/>
      <c r="D33" s="83"/>
      <c r="E33" s="3"/>
      <c r="F33" s="3"/>
      <c r="G33" s="84" t="s">
        <v>78</v>
      </c>
      <c r="H33" s="91">
        <v>5</v>
      </c>
      <c r="I33" s="92"/>
      <c r="J33" s="95"/>
      <c r="K33" s="93"/>
      <c r="L33" s="94"/>
      <c r="M33" s="84" t="s">
        <v>79</v>
      </c>
      <c r="N33" s="89">
        <v>0</v>
      </c>
      <c r="P33" s="60"/>
      <c r="Q33" s="13"/>
      <c r="R33" s="13"/>
      <c r="S33" s="61"/>
      <c r="T33" s="61"/>
      <c r="U33" s="61"/>
    </row>
    <row r="34" spans="1:21" ht="15" x14ac:dyDescent="0.25">
      <c r="A34" s="80" t="s">
        <v>80</v>
      </c>
      <c r="B34" s="81"/>
      <c r="C34" s="81"/>
      <c r="D34" s="83"/>
      <c r="E34" s="3"/>
      <c r="F34" s="3"/>
      <c r="G34" s="84" t="s">
        <v>81</v>
      </c>
      <c r="H34" s="91">
        <v>5</v>
      </c>
      <c r="I34" s="92"/>
      <c r="J34" s="95"/>
      <c r="K34" s="93"/>
      <c r="L34" s="94"/>
      <c r="M34" s="84" t="s">
        <v>27</v>
      </c>
      <c r="N34" s="89">
        <v>2</v>
      </c>
      <c r="P34" s="60"/>
      <c r="Q34" s="13"/>
      <c r="R34" s="13"/>
      <c r="S34" s="61"/>
      <c r="T34" s="61"/>
      <c r="U34" s="61"/>
    </row>
    <row r="35" spans="1:21" ht="15" x14ac:dyDescent="0.25">
      <c r="A35" s="96"/>
      <c r="B35" s="81"/>
      <c r="C35" s="81"/>
      <c r="D35" s="83"/>
      <c r="G35" s="84" t="s">
        <v>82</v>
      </c>
      <c r="H35" s="91">
        <v>0</v>
      </c>
      <c r="I35" s="92"/>
      <c r="J35" s="95"/>
      <c r="K35" s="93"/>
      <c r="L35" s="94"/>
      <c r="M35" s="84" t="s">
        <v>21</v>
      </c>
      <c r="N35" s="89">
        <v>3</v>
      </c>
      <c r="P35" s="60"/>
      <c r="Q35" s="13"/>
      <c r="R35" s="13"/>
      <c r="S35" s="61"/>
      <c r="T35" s="61"/>
      <c r="U35" s="61"/>
    </row>
    <row r="36" spans="1:21" ht="15" x14ac:dyDescent="0.25">
      <c r="A36" s="97"/>
      <c r="B36" s="41"/>
      <c r="C36" s="52"/>
      <c r="D36" s="83"/>
      <c r="G36" s="84" t="s">
        <v>83</v>
      </c>
      <c r="H36" s="91">
        <v>0</v>
      </c>
      <c r="I36" s="92"/>
      <c r="J36" s="95"/>
      <c r="K36" s="93"/>
      <c r="L36" s="94"/>
      <c r="M36" s="84" t="s">
        <v>18</v>
      </c>
      <c r="N36" s="89">
        <v>0</v>
      </c>
    </row>
    <row r="37" spans="1:21" ht="15" x14ac:dyDescent="0.25">
      <c r="A37" s="98"/>
      <c r="B37" s="81"/>
      <c r="C37" s="81"/>
      <c r="D37" s="83"/>
      <c r="E37" s="3"/>
      <c r="F37" s="3"/>
      <c r="G37" s="84" t="s">
        <v>84</v>
      </c>
      <c r="H37" s="91">
        <v>0</v>
      </c>
      <c r="I37" s="99"/>
      <c r="J37" s="100"/>
      <c r="K37" s="101"/>
      <c r="L37" s="102"/>
      <c r="M37" s="84" t="s">
        <v>85</v>
      </c>
      <c r="N37" s="89">
        <v>0</v>
      </c>
    </row>
    <row r="38" spans="1:21" ht="15" x14ac:dyDescent="0.25">
      <c r="A38" s="98"/>
      <c r="B38" s="81"/>
      <c r="C38" s="81"/>
      <c r="D38" s="81"/>
      <c r="E38" s="81"/>
      <c r="F38" s="81"/>
      <c r="G38" s="41"/>
      <c r="H38" s="103"/>
      <c r="I38" s="103"/>
      <c r="J38" s="103"/>
      <c r="K38" s="103"/>
      <c r="L38" s="103"/>
      <c r="M38" s="104"/>
      <c r="N38" s="105"/>
    </row>
    <row r="39" spans="1:21" ht="15.75" x14ac:dyDescent="0.25">
      <c r="A39" s="106"/>
      <c r="B39" s="107"/>
      <c r="C39" s="107"/>
      <c r="D39" s="156" t="s">
        <v>86</v>
      </c>
      <c r="E39" s="156"/>
      <c r="F39" s="156"/>
      <c r="G39" s="156" t="s">
        <v>87</v>
      </c>
      <c r="H39" s="156"/>
      <c r="I39" s="156"/>
      <c r="J39" s="108"/>
      <c r="K39" s="108"/>
      <c r="L39" s="156"/>
      <c r="M39" s="156"/>
      <c r="N39" s="157"/>
    </row>
    <row r="40" spans="1:21" x14ac:dyDescent="0.25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0"/>
    </row>
    <row r="41" spans="1:21" x14ac:dyDescent="0.25">
      <c r="A41" s="109"/>
      <c r="D41" s="14"/>
      <c r="E41" s="14"/>
      <c r="F41" s="14"/>
      <c r="G41" s="14"/>
      <c r="H41" s="56"/>
      <c r="I41" s="14"/>
      <c r="J41" s="14"/>
      <c r="K41" s="14"/>
      <c r="L41" s="56"/>
      <c r="M41" s="14"/>
      <c r="N41" s="110"/>
    </row>
    <row r="42" spans="1:21" x14ac:dyDescent="0.25">
      <c r="A42" s="109"/>
      <c r="D42" s="14"/>
      <c r="E42" s="14"/>
      <c r="F42" s="14"/>
      <c r="G42" s="14"/>
      <c r="H42" s="56"/>
      <c r="I42" s="14"/>
      <c r="J42" s="14"/>
      <c r="K42" s="14"/>
      <c r="L42" s="56"/>
      <c r="M42" s="14"/>
      <c r="N42" s="110"/>
    </row>
    <row r="43" spans="1:21" x14ac:dyDescent="0.25">
      <c r="A43" s="109"/>
      <c r="D43" s="14"/>
      <c r="E43" s="14"/>
      <c r="G43" s="14"/>
      <c r="H43" s="56"/>
      <c r="I43" s="14"/>
      <c r="J43" s="14"/>
      <c r="K43" s="14"/>
      <c r="L43" s="56"/>
      <c r="M43" s="14"/>
      <c r="N43" s="110"/>
    </row>
    <row r="44" spans="1:21" x14ac:dyDescent="0.25">
      <c r="A44" s="109"/>
      <c r="D44" s="14"/>
      <c r="E44" s="14"/>
      <c r="F44" s="14"/>
      <c r="G44" s="14"/>
      <c r="H44" s="56"/>
      <c r="I44" s="14"/>
      <c r="J44" s="14"/>
      <c r="K44" s="14"/>
      <c r="L44" s="56"/>
      <c r="M44" s="14"/>
      <c r="N44" s="110"/>
    </row>
    <row r="45" spans="1:21" s="60" customFormat="1" thickBot="1" x14ac:dyDescent="0.3">
      <c r="A45" s="111"/>
      <c r="B45" s="112"/>
      <c r="C45" s="112"/>
      <c r="D45" s="144" t="s">
        <v>52</v>
      </c>
      <c r="E45" s="144"/>
      <c r="F45" s="144"/>
      <c r="G45" s="144" t="s">
        <v>55</v>
      </c>
      <c r="H45" s="144"/>
      <c r="I45" s="144"/>
      <c r="J45" s="113"/>
      <c r="K45" s="113"/>
      <c r="L45" s="144"/>
      <c r="M45" s="144"/>
      <c r="N45" s="145"/>
      <c r="S45" s="114"/>
      <c r="T45" s="114"/>
      <c r="U45" s="114"/>
    </row>
    <row r="46" spans="1:21" ht="13.5" thickTop="1" x14ac:dyDescent="0.25"/>
  </sheetData>
  <mergeCells count="36">
    <mergeCell ref="D45:F45"/>
    <mergeCell ref="G45:I45"/>
    <mergeCell ref="L45:N45"/>
    <mergeCell ref="J21:K21"/>
    <mergeCell ref="L21:L22"/>
    <mergeCell ref="M21:M22"/>
    <mergeCell ref="N21:N22"/>
    <mergeCell ref="A30:D30"/>
    <mergeCell ref="G30:N30"/>
    <mergeCell ref="D39:F39"/>
    <mergeCell ref="G39:I39"/>
    <mergeCell ref="L39:N39"/>
    <mergeCell ref="A40:E40"/>
    <mergeCell ref="F40:N40"/>
    <mergeCell ref="A15:G15"/>
    <mergeCell ref="H15:N15"/>
    <mergeCell ref="A21:A22"/>
    <mergeCell ref="B21:B22"/>
    <mergeCell ref="C21:C22"/>
    <mergeCell ref="D21:D22"/>
    <mergeCell ref="E21:E22"/>
    <mergeCell ref="F21:F22"/>
    <mergeCell ref="G21:G22"/>
    <mergeCell ref="H21:I22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ageMargins left="0.7" right="0.7" top="0.75" bottom="0.75" header="0.3" footer="0.3"/>
  <pageSetup paperSize="9" scale="47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Лист2</vt:lpstr>
      <vt:lpstr>Лист3</vt:lpstr>
      <vt:lpstr>Лист4</vt:lpstr>
      <vt:lpstr>Лист5</vt:lpstr>
      <vt:lpstr>Лист6</vt:lpstr>
      <vt:lpstr>Лист2!Область_печати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2024-09-09T06:29:01Z</dcterms:modified>
</cp:coreProperties>
</file>