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HVSM\Desktop\"/>
    </mc:Choice>
  </mc:AlternateContent>
  <bookViews>
    <workbookView xWindow="0" yWindow="0" windowWidth="28800" windowHeight="12315"/>
  </bookViews>
  <sheets>
    <sheet name="1000 м ю 15-16" sheetId="1" r:id="rId1"/>
  </sheets>
  <externalReferences>
    <externalReference r:id="rId2"/>
  </externalReferences>
  <definedNames>
    <definedName name="_____________M65556">#REF!</definedName>
    <definedName name="_____________M65590">#REF!</definedName>
    <definedName name="_____________r65555">#REF!</definedName>
    <definedName name="__M65556">#REF!</definedName>
    <definedName name="__M65590">#REF!</definedName>
    <definedName name="__r65555">#REF!</definedName>
    <definedName name="_xlnm._FilterDatabase" localSheetId="0" hidden="1">'1000 м ю 15-16'!$B$23:$N$62</definedName>
    <definedName name="A">#REF!</definedName>
    <definedName name="_xlnm.Print_Area" localSheetId="0">'1000 м ю 15-16'!$A$1:$S$79</definedName>
    <definedName name="СУ">[1]Табл!$B$7:$G$481</definedName>
    <definedName name="уч">[1]Табл!$B$8:$F$244</definedName>
    <definedName name="ччччч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78" i="1" l="1"/>
  <c r="H78" i="1"/>
  <c r="E78" i="1"/>
  <c r="K70" i="1"/>
  <c r="H70" i="1"/>
  <c r="K69" i="1"/>
  <c r="H69" i="1"/>
  <c r="K68" i="1"/>
  <c r="H68" i="1"/>
  <c r="K67" i="1"/>
  <c r="K66" i="1"/>
  <c r="K65" i="1"/>
  <c r="K64" i="1"/>
  <c r="Q62" i="1"/>
  <c r="O62" i="1"/>
  <c r="Q61" i="1"/>
  <c r="O61" i="1"/>
  <c r="Q60" i="1"/>
  <c r="O60" i="1"/>
  <c r="Q59" i="1"/>
  <c r="O59" i="1"/>
  <c r="Q58" i="1"/>
  <c r="O58" i="1"/>
  <c r="Q57" i="1"/>
  <c r="O57" i="1"/>
  <c r="Q56" i="1"/>
  <c r="O56" i="1"/>
  <c r="Q55" i="1"/>
  <c r="O55" i="1"/>
  <c r="Q54" i="1"/>
  <c r="O54" i="1"/>
  <c r="Q53" i="1"/>
  <c r="O53" i="1"/>
  <c r="Q52" i="1"/>
  <c r="O52" i="1"/>
  <c r="Q51" i="1"/>
  <c r="O51" i="1"/>
  <c r="Q50" i="1"/>
  <c r="O50" i="1"/>
  <c r="Q49" i="1"/>
  <c r="O49" i="1"/>
  <c r="Q48" i="1"/>
  <c r="O48" i="1"/>
  <c r="Q47" i="1"/>
  <c r="O47" i="1"/>
  <c r="Q46" i="1"/>
  <c r="O46" i="1"/>
  <c r="Q45" i="1"/>
  <c r="O45" i="1"/>
  <c r="Q44" i="1"/>
  <c r="O44" i="1"/>
  <c r="Q43" i="1"/>
  <c r="O43" i="1"/>
  <c r="Q42" i="1"/>
  <c r="O42" i="1"/>
  <c r="Q41" i="1"/>
  <c r="O41" i="1"/>
  <c r="Q40" i="1"/>
  <c r="O40" i="1"/>
  <c r="Q39" i="1"/>
  <c r="O39" i="1"/>
  <c r="Q38" i="1"/>
  <c r="O38" i="1"/>
  <c r="Q37" i="1"/>
  <c r="O37" i="1"/>
  <c r="Q36" i="1"/>
  <c r="O36" i="1"/>
  <c r="Q35" i="1"/>
  <c r="O35" i="1"/>
  <c r="Q34" i="1"/>
  <c r="O34" i="1"/>
  <c r="Q33" i="1"/>
  <c r="O33" i="1"/>
  <c r="Q32" i="1"/>
  <c r="O32" i="1"/>
  <c r="Q31" i="1"/>
  <c r="O31" i="1"/>
  <c r="Q30" i="1"/>
  <c r="O30" i="1"/>
  <c r="Q29" i="1"/>
  <c r="O29" i="1"/>
  <c r="Q28" i="1"/>
  <c r="O28" i="1"/>
  <c r="Q27" i="1"/>
  <c r="O27" i="1"/>
  <c r="Q26" i="1"/>
  <c r="O26" i="1"/>
  <c r="Q25" i="1"/>
  <c r="O25" i="1"/>
  <c r="Q24" i="1"/>
  <c r="O24" i="1"/>
</calcChain>
</file>

<file path=xl/sharedStrings.xml><?xml version="1.0" encoding="utf-8"?>
<sst xmlns="http://schemas.openxmlformats.org/spreadsheetml/2006/main" count="221" uniqueCount="105">
  <si>
    <t>Министерство спорта Российской Федерации</t>
  </si>
  <si>
    <t>Федерация велосипедного спорта России</t>
  </si>
  <si>
    <t/>
  </si>
  <si>
    <t>ПЕРВЕНСТВО РОССИИ</t>
  </si>
  <si>
    <t>по велосипедному спорту</t>
  </si>
  <si>
    <t>ИТОГОВЫЙ ПРОТОКОЛ</t>
  </si>
  <si>
    <t>трек - гит с места 1000 м</t>
  </si>
  <si>
    <t>Юноши 15-16 лет</t>
  </si>
  <si>
    <t>МЕСТО ПРОВЕДЕНИЯ: г. Санкт-Петербург</t>
  </si>
  <si>
    <t>№ ВРВС: 0080281811А</t>
  </si>
  <si>
    <t>ДАТА ПРОВЕДЕНИЯ: 16 Октября 2024 года</t>
  </si>
  <si>
    <t>№ ЕКП 2024: 2008780022017488</t>
  </si>
  <si>
    <t>ИНФОРМАЦИЯ О ЖЮРИ И ГСК СОРЕВНОВАНИЙ:</t>
  </si>
  <si>
    <t>ТЕХНИЧЕСКИЕ ДАННЫЕ ТРАССЫ:</t>
  </si>
  <si>
    <t>НАЗВАНИЕ ТРАССЫ / РЕГ. НОМЕР: велотрек "Локосфинкс"</t>
  </si>
  <si>
    <t>ГЛАВНЫЙ СУДЬЯ:</t>
  </si>
  <si>
    <t xml:space="preserve">Валова А.С. (ВК, г. САНКТ -ПЕТЕРБУРГ) </t>
  </si>
  <si>
    <t>ПОКРЫТИЕ ТРЕКА: дерево</t>
  </si>
  <si>
    <t>ГЛАВНЫЙ СЕКРЕТАРЬ:</t>
  </si>
  <si>
    <t xml:space="preserve">Михайлова И.Н. (ВК, г. САНКТ -ПЕТЕРБУРГ) </t>
  </si>
  <si>
    <t>ДЛИНА ТРЕКА: 250 м</t>
  </si>
  <si>
    <t>СУДЬЯ НА ФИНИШЕ:</t>
  </si>
  <si>
    <t xml:space="preserve">Соловьев Г.Н. (ВК, г. САНКТ- ПЕТЕРБУРГ) </t>
  </si>
  <si>
    <t>ДИСТАНЦИЯ: ДЛИНА КРУГА/КРУГОВ</t>
  </si>
  <si>
    <t>0,250/4</t>
  </si>
  <si>
    <t>МЕСТО</t>
  </si>
  <si>
    <t>НОМЕР</t>
  </si>
  <si>
    <t>UCI ID</t>
  </si>
  <si>
    <t>ФАМИЛИЯ ИМЯ</t>
  </si>
  <si>
    <t>ДАТА РОЖД.</t>
  </si>
  <si>
    <t>РАЗРЯД,
ЗВАНИЕ</t>
  </si>
  <si>
    <t>ТЕРРИТОРИАЛЬНАЯ ПРИНАДЛЕЖНОСТЬ</t>
  </si>
  <si>
    <t>РЕЗУЛЬТАТ И МЕСТО НА ОТРЕЗКЕ</t>
  </si>
  <si>
    <t>РЕЗУЛЬТАТ</t>
  </si>
  <si>
    <t>СКОРОСТЬ км/ч</t>
  </si>
  <si>
    <t>ВЫПОЛНЕНИЕ НТУ ЕВСК</t>
  </si>
  <si>
    <t>ПРИМЕЧАНИЕ</t>
  </si>
  <si>
    <t>500м</t>
  </si>
  <si>
    <t>0-250м</t>
  </si>
  <si>
    <t>250-500 м</t>
  </si>
  <si>
    <t>500-750 м</t>
  </si>
  <si>
    <t>750-1000 м</t>
  </si>
  <si>
    <t>Новолодский Ростислав</t>
  </si>
  <si>
    <t>КМС</t>
  </si>
  <si>
    <t>Санкт-Петербург</t>
  </si>
  <si>
    <t>Раев Фома</t>
  </si>
  <si>
    <t>Клишов Николай</t>
  </si>
  <si>
    <t>Самойлов Артем</t>
  </si>
  <si>
    <t>Тульская область</t>
  </si>
  <si>
    <t>Курьянов Никита</t>
  </si>
  <si>
    <t>Пушкарев Ярослав</t>
  </si>
  <si>
    <t>Скорняков Борис</t>
  </si>
  <si>
    <t>Никишин Александр</t>
  </si>
  <si>
    <t>1 СР</t>
  </si>
  <si>
    <t>Свиловский Денис</t>
  </si>
  <si>
    <t>Бутенко Никита</t>
  </si>
  <si>
    <t>Демиш Михаил</t>
  </si>
  <si>
    <t>Свиловский Данил</t>
  </si>
  <si>
    <t>Соколовский Кирилл</t>
  </si>
  <si>
    <t>Москва</t>
  </si>
  <si>
    <t>Клюев Артем</t>
  </si>
  <si>
    <t>Петухов Максим</t>
  </si>
  <si>
    <t>Казаков Владислав</t>
  </si>
  <si>
    <t>Константинов Феликс</t>
  </si>
  <si>
    <t>Гречишкин Кирилл</t>
  </si>
  <si>
    <t>Гончар Константин</t>
  </si>
  <si>
    <t>Козлов Матвей</t>
  </si>
  <si>
    <t>2 СР</t>
  </si>
  <si>
    <t>Савостиков Никита</t>
  </si>
  <si>
    <t>Смирнов Андрей</t>
  </si>
  <si>
    <t>Яцина Артем</t>
  </si>
  <si>
    <t>Прокопенко Владислав</t>
  </si>
  <si>
    <t>Ростовская область</t>
  </si>
  <si>
    <t>Гичкин Артем</t>
  </si>
  <si>
    <t>Базганов Кирилл</t>
  </si>
  <si>
    <t>3 СР</t>
  </si>
  <si>
    <t>Новолодский Дмитрий</t>
  </si>
  <si>
    <t>Мокеев Захар</t>
  </si>
  <si>
    <t>Острицов Ратмир</t>
  </si>
  <si>
    <t>Двойников Вадим</t>
  </si>
  <si>
    <t>Козырь Александр</t>
  </si>
  <si>
    <t>Степанов Тимур</t>
  </si>
  <si>
    <t>Фоменко Тимофей</t>
  </si>
  <si>
    <t>Захаров Илья</t>
  </si>
  <si>
    <t>Сысоев Игнат</t>
  </si>
  <si>
    <t>Михеев Арсений</t>
  </si>
  <si>
    <t>Шевцов Максим</t>
  </si>
  <si>
    <t>Леонтьев Кирилл</t>
  </si>
  <si>
    <t>Пухов Иван</t>
  </si>
  <si>
    <t>ПОГОДНЫЕ УСЛОВИЯ</t>
  </si>
  <si>
    <t>Температура: +25</t>
  </si>
  <si>
    <t>Субъектов РФ</t>
  </si>
  <si>
    <t>ЗМС</t>
  </si>
  <si>
    <t>Влажность: 65 %</t>
  </si>
  <si>
    <t>Заявлено</t>
  </si>
  <si>
    <t>МСМК</t>
  </si>
  <si>
    <t>Стартовало</t>
  </si>
  <si>
    <t>МС</t>
  </si>
  <si>
    <t>Финишировало</t>
  </si>
  <si>
    <t>Н. финишировало</t>
  </si>
  <si>
    <t>Дисквалифицировано</t>
  </si>
  <si>
    <t>Н. стартовало</t>
  </si>
  <si>
    <t>ГЛАВНЫЙ СУДЬЯ</t>
  </si>
  <si>
    <t>ГЛАВНЫЙ СЕКРЕТАРЬ</t>
  </si>
  <si>
    <t>СУДЬЯ НА ФИНИШЕ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</si>
</sst>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h:mm:ss.00"/>
    <numFmt numFmtId="165" formatCode="0.0"/>
    <numFmt numFmtId="166" formatCode="\(0\)"/>
    <numFmt numFmtId="167" formatCode="m:ss.000"/>
  </numFmts>
  <fonts count="19" x14ac:knownFonts="1">
    <font>
      <sz val="10"/>
      <name val="Arial"/>
      <family val="2"/>
      <charset val="204"/>
    </font>
    <font>
      <sz val="10"/>
      <name val="Arial Cyr"/>
      <charset val="204"/>
    </font>
    <font>
      <sz val="16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b/>
      <sz val="8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9"/>
      <color indexed="8"/>
      <name val="Arial"/>
      <family val="2"/>
      <charset val="204"/>
    </font>
    <font>
      <sz val="9"/>
      <name val="Arial Cyr"/>
      <charset val="204"/>
    </font>
    <font>
      <sz val="9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0" fontId="1" fillId="0" borderId="0"/>
    <xf numFmtId="0" fontId="13" fillId="0" borderId="0"/>
  </cellStyleXfs>
  <cellXfs count="149">
    <xf numFmtId="0" fontId="0" fillId="0" borderId="0" xfId="0"/>
    <xf numFmtId="0" fontId="1" fillId="0" borderId="0" xfId="1"/>
    <xf numFmtId="14" fontId="8" fillId="0" borderId="11" xfId="1" applyNumberFormat="1" applyFont="1" applyBorder="1" applyAlignment="1">
      <alignment vertical="center"/>
    </xf>
    <xf numFmtId="0" fontId="8" fillId="0" borderId="11" xfId="1" applyFont="1" applyBorder="1" applyAlignment="1">
      <alignment vertical="center"/>
    </xf>
    <xf numFmtId="0" fontId="7" fillId="0" borderId="11" xfId="1" applyFont="1" applyBorder="1" applyAlignment="1">
      <alignment vertical="center"/>
    </xf>
    <xf numFmtId="164" fontId="8" fillId="2" borderId="11" xfId="1" applyNumberFormat="1" applyFont="1" applyFill="1" applyBorder="1" applyAlignment="1">
      <alignment horizontal="center" vertical="center"/>
    </xf>
    <xf numFmtId="2" fontId="8" fillId="0" borderId="11" xfId="1" applyNumberFormat="1" applyFont="1" applyBorder="1" applyAlignment="1">
      <alignment vertical="center"/>
    </xf>
    <xf numFmtId="0" fontId="9" fillId="0" borderId="11" xfId="1" applyFont="1" applyBorder="1" applyAlignment="1">
      <alignment horizontal="right" vertical="center"/>
    </xf>
    <xf numFmtId="0" fontId="9" fillId="0" borderId="12" xfId="1" applyFont="1" applyBorder="1" applyAlignment="1">
      <alignment horizontal="right" vertical="center"/>
    </xf>
    <xf numFmtId="14" fontId="8" fillId="0" borderId="8" xfId="1" applyNumberFormat="1" applyFont="1" applyBorder="1" applyAlignment="1">
      <alignment vertical="center"/>
    </xf>
    <xf numFmtId="0" fontId="8" fillId="0" borderId="8" xfId="1" applyFont="1" applyBorder="1" applyAlignment="1">
      <alignment vertical="center"/>
    </xf>
    <xf numFmtId="0" fontId="7" fillId="0" borderId="8" xfId="1" applyFont="1" applyBorder="1" applyAlignment="1">
      <alignment vertical="center"/>
    </xf>
    <xf numFmtId="164" fontId="8" fillId="2" borderId="8" xfId="1" applyNumberFormat="1" applyFont="1" applyFill="1" applyBorder="1" applyAlignment="1">
      <alignment horizontal="center" vertical="center"/>
    </xf>
    <xf numFmtId="2" fontId="8" fillId="0" borderId="8" xfId="1" applyNumberFormat="1" applyFont="1" applyBorder="1" applyAlignment="1">
      <alignment vertical="center"/>
    </xf>
    <xf numFmtId="0" fontId="9" fillId="0" borderId="8" xfId="1" applyFont="1" applyBorder="1" applyAlignment="1">
      <alignment horizontal="right" vertical="center"/>
    </xf>
    <xf numFmtId="0" fontId="9" fillId="0" borderId="9" xfId="1" applyFont="1" applyBorder="1" applyAlignment="1">
      <alignment horizontal="right" vertical="center"/>
    </xf>
    <xf numFmtId="0" fontId="7" fillId="0" borderId="13" xfId="1" applyFont="1" applyBorder="1" applyAlignment="1">
      <alignment vertical="center"/>
    </xf>
    <xf numFmtId="0" fontId="7" fillId="0" borderId="14" xfId="1" applyFont="1" applyBorder="1" applyAlignment="1">
      <alignment horizontal="center" vertical="center"/>
    </xf>
    <xf numFmtId="0" fontId="7" fillId="0" borderId="14" xfId="1" applyFont="1" applyBorder="1" applyAlignment="1">
      <alignment vertical="center"/>
    </xf>
    <xf numFmtId="0" fontId="8" fillId="0" borderId="14" xfId="1" applyFont="1" applyBorder="1" applyAlignment="1">
      <alignment horizontal="right" vertical="center"/>
    </xf>
    <xf numFmtId="14" fontId="3" fillId="0" borderId="14" xfId="1" applyNumberFormat="1" applyFont="1" applyBorder="1" applyAlignment="1">
      <alignment vertical="center"/>
    </xf>
    <xf numFmtId="0" fontId="8" fillId="0" borderId="15" xfId="0" applyFont="1" applyFill="1" applyBorder="1" applyAlignment="1">
      <alignment horizontal="right"/>
    </xf>
    <xf numFmtId="0" fontId="3" fillId="0" borderId="14" xfId="1" applyFont="1" applyBorder="1" applyAlignment="1">
      <alignment horizontal="center" vertical="center"/>
    </xf>
    <xf numFmtId="0" fontId="3" fillId="0" borderId="14" xfId="1" applyFont="1" applyBorder="1" applyAlignment="1">
      <alignment vertical="center"/>
    </xf>
    <xf numFmtId="14" fontId="3" fillId="0" borderId="18" xfId="1" applyNumberFormat="1" applyFont="1" applyBorder="1" applyAlignment="1">
      <alignment vertical="center"/>
    </xf>
    <xf numFmtId="164" fontId="10" fillId="0" borderId="16" xfId="1" applyNumberFormat="1" applyFont="1" applyBorder="1" applyAlignment="1">
      <alignment horizontal="left" vertical="center"/>
    </xf>
    <xf numFmtId="164" fontId="10" fillId="0" borderId="14" xfId="1" applyNumberFormat="1" applyFont="1" applyBorder="1" applyAlignment="1">
      <alignment horizontal="left" vertical="center"/>
    </xf>
    <xf numFmtId="165" fontId="12" fillId="0" borderId="14" xfId="1" applyNumberFormat="1" applyFont="1" applyBorder="1" applyAlignment="1">
      <alignment horizontal="center" vertical="center"/>
    </xf>
    <xf numFmtId="49" fontId="8" fillId="0" borderId="17" xfId="1" applyNumberFormat="1" applyFont="1" applyBorder="1" applyAlignment="1">
      <alignment horizontal="right" vertical="center"/>
    </xf>
    <xf numFmtId="0" fontId="3" fillId="0" borderId="19" xfId="1" applyFont="1" applyBorder="1" applyAlignment="1">
      <alignment vertical="center"/>
    </xf>
    <xf numFmtId="0" fontId="3" fillId="0" borderId="19" xfId="1" applyFont="1" applyBorder="1" applyAlignment="1">
      <alignment horizontal="center" vertical="center"/>
    </xf>
    <xf numFmtId="14" fontId="3" fillId="0" borderId="19" xfId="1" applyNumberFormat="1" applyFont="1" applyBorder="1" applyAlignment="1">
      <alignment vertical="center"/>
    </xf>
    <xf numFmtId="164" fontId="3" fillId="0" borderId="19" xfId="1" applyNumberFormat="1" applyFont="1" applyBorder="1" applyAlignment="1">
      <alignment horizontal="center" vertical="center"/>
    </xf>
    <xf numFmtId="2" fontId="3" fillId="0" borderId="19" xfId="1" applyNumberFormat="1" applyFont="1" applyBorder="1" applyAlignment="1">
      <alignment vertical="center"/>
    </xf>
    <xf numFmtId="0" fontId="10" fillId="0" borderId="26" xfId="1" applyFont="1" applyFill="1" applyBorder="1" applyAlignment="1">
      <alignment horizontal="center" vertical="center"/>
    </xf>
    <xf numFmtId="0" fontId="10" fillId="0" borderId="27" xfId="2" applyFont="1" applyFill="1" applyBorder="1" applyAlignment="1">
      <alignment horizontal="center" vertical="center" wrapText="1"/>
    </xf>
    <xf numFmtId="14" fontId="10" fillId="0" borderId="27" xfId="2" applyNumberFormat="1" applyFont="1" applyFill="1" applyBorder="1" applyAlignment="1">
      <alignment horizontal="center" vertical="center" wrapText="1"/>
    </xf>
    <xf numFmtId="0" fontId="10" fillId="0" borderId="16" xfId="1" applyFont="1" applyFill="1" applyBorder="1" applyAlignment="1">
      <alignment horizontal="center" vertical="center"/>
    </xf>
    <xf numFmtId="0" fontId="10" fillId="0" borderId="15" xfId="1" applyFont="1" applyFill="1" applyBorder="1" applyAlignment="1">
      <alignment horizontal="center" vertical="center"/>
    </xf>
    <xf numFmtId="164" fontId="10" fillId="0" borderId="27" xfId="2" applyNumberFormat="1" applyFont="1" applyFill="1" applyBorder="1" applyAlignment="1">
      <alignment horizontal="center" vertical="center" wrapText="1"/>
    </xf>
    <xf numFmtId="2" fontId="10" fillId="0" borderId="28" xfId="2" applyNumberFormat="1" applyFont="1" applyFill="1" applyBorder="1" applyAlignment="1">
      <alignment horizontal="center" vertical="center" wrapText="1"/>
    </xf>
    <xf numFmtId="0" fontId="14" fillId="0" borderId="27" xfId="1" applyFont="1" applyFill="1" applyBorder="1" applyAlignment="1">
      <alignment horizontal="center" vertical="center" wrapText="1"/>
    </xf>
    <xf numFmtId="0" fontId="14" fillId="0" borderId="29" xfId="1" applyFont="1" applyFill="1" applyBorder="1" applyAlignment="1">
      <alignment horizontal="center" vertical="center" wrapText="1"/>
    </xf>
    <xf numFmtId="0" fontId="1" fillId="0" borderId="0" xfId="1" applyAlignment="1">
      <alignment horizontal="center"/>
    </xf>
    <xf numFmtId="0" fontId="15" fillId="0" borderId="26" xfId="1" applyFont="1" applyFill="1" applyBorder="1" applyAlignment="1">
      <alignment horizontal="center" vertical="center" wrapText="1"/>
    </xf>
    <xf numFmtId="0" fontId="11" fillId="0" borderId="27" xfId="1" applyFont="1" applyFill="1" applyBorder="1" applyAlignment="1">
      <alignment horizontal="center" vertical="center"/>
    </xf>
    <xf numFmtId="0" fontId="16" fillId="0" borderId="27" xfId="1" applyFont="1" applyBorder="1" applyAlignment="1">
      <alignment horizontal="left" vertical="center"/>
    </xf>
    <xf numFmtId="0" fontId="16" fillId="0" borderId="27" xfId="1" applyFont="1" applyFill="1" applyBorder="1" applyAlignment="1">
      <alignment horizontal="left" vertical="center"/>
    </xf>
    <xf numFmtId="14" fontId="16" fillId="0" borderId="27" xfId="1" applyNumberFormat="1" applyFont="1" applyBorder="1" applyAlignment="1">
      <alignment horizontal="center" vertical="center"/>
    </xf>
    <xf numFmtId="2" fontId="15" fillId="0" borderId="16" xfId="1" applyNumberFormat="1" applyFont="1" applyBorder="1" applyAlignment="1">
      <alignment horizontal="center" vertical="center"/>
    </xf>
    <xf numFmtId="166" fontId="11" fillId="0" borderId="27" xfId="1" applyNumberFormat="1" applyFont="1" applyFill="1" applyBorder="1" applyAlignment="1">
      <alignment horizontal="center" vertical="center"/>
    </xf>
    <xf numFmtId="166" fontId="17" fillId="0" borderId="27" xfId="0" applyNumberFormat="1" applyFont="1" applyBorder="1" applyAlignment="1">
      <alignment horizontal="center" vertical="center" shrinkToFit="1"/>
    </xf>
    <xf numFmtId="167" fontId="15" fillId="0" borderId="27" xfId="1" applyNumberFormat="1" applyFont="1" applyBorder="1" applyAlignment="1">
      <alignment horizontal="center" vertical="center"/>
    </xf>
    <xf numFmtId="2" fontId="17" fillId="0" borderId="27" xfId="0" applyNumberFormat="1" applyFont="1" applyFill="1" applyBorder="1" applyAlignment="1">
      <alignment horizontal="center" vertical="center"/>
    </xf>
    <xf numFmtId="0" fontId="11" fillId="0" borderId="27" xfId="1" applyFont="1" applyBorder="1" applyAlignment="1">
      <alignment horizontal="center" vertical="center"/>
    </xf>
    <xf numFmtId="0" fontId="15" fillId="0" borderId="29" xfId="1" applyFont="1" applyBorder="1" applyAlignment="1">
      <alignment horizontal="center" vertical="center" wrapText="1"/>
    </xf>
    <xf numFmtId="47" fontId="1" fillId="0" borderId="0" xfId="1" applyNumberFormat="1"/>
    <xf numFmtId="0" fontId="18" fillId="0" borderId="27" xfId="1" applyFont="1" applyFill="1" applyBorder="1" applyAlignment="1">
      <alignment horizontal="center" vertical="center"/>
    </xf>
    <xf numFmtId="20" fontId="1" fillId="0" borderId="0" xfId="1" applyNumberFormat="1"/>
    <xf numFmtId="167" fontId="1" fillId="0" borderId="0" xfId="1" applyNumberFormat="1"/>
    <xf numFmtId="0" fontId="11" fillId="0" borderId="28" xfId="1" applyFont="1" applyFill="1" applyBorder="1" applyAlignment="1">
      <alignment horizontal="center" vertical="center"/>
    </xf>
    <xf numFmtId="0" fontId="18" fillId="0" borderId="28" xfId="1" applyFont="1" applyFill="1" applyBorder="1" applyAlignment="1">
      <alignment horizontal="center" vertical="center"/>
    </xf>
    <xf numFmtId="0" fontId="18" fillId="0" borderId="27" xfId="1" applyFont="1" applyBorder="1" applyAlignment="1">
      <alignment horizontal="left" vertical="center"/>
    </xf>
    <xf numFmtId="0" fontId="18" fillId="0" borderId="27" xfId="1" applyFont="1" applyFill="1" applyBorder="1" applyAlignment="1">
      <alignment horizontal="left" vertical="center"/>
    </xf>
    <xf numFmtId="14" fontId="18" fillId="0" borderId="27" xfId="1" applyNumberFormat="1" applyFont="1" applyBorder="1" applyAlignment="1">
      <alignment horizontal="center" vertical="center"/>
    </xf>
    <xf numFmtId="2" fontId="11" fillId="0" borderId="16" xfId="1" applyNumberFormat="1" applyFont="1" applyBorder="1" applyAlignment="1">
      <alignment horizontal="center" vertical="center"/>
    </xf>
    <xf numFmtId="167" fontId="11" fillId="0" borderId="27" xfId="1" applyNumberFormat="1" applyFont="1" applyBorder="1" applyAlignment="1">
      <alignment horizontal="center" vertical="center"/>
    </xf>
    <xf numFmtId="2" fontId="15" fillId="0" borderId="16" xfId="1" applyNumberFormat="1" applyFont="1" applyFill="1" applyBorder="1" applyAlignment="1">
      <alignment horizontal="center" vertical="center"/>
    </xf>
    <xf numFmtId="167" fontId="15" fillId="0" borderId="27" xfId="1" applyNumberFormat="1" applyFont="1" applyFill="1" applyBorder="1" applyAlignment="1">
      <alignment horizontal="center" vertical="center"/>
    </xf>
    <xf numFmtId="0" fontId="15" fillId="0" borderId="29" xfId="1" applyFont="1" applyFill="1" applyBorder="1" applyAlignment="1">
      <alignment horizontal="center" vertical="center" wrapText="1"/>
    </xf>
    <xf numFmtId="0" fontId="7" fillId="3" borderId="23" xfId="1" applyFont="1" applyFill="1" applyBorder="1" applyAlignment="1">
      <alignment vertical="center"/>
    </xf>
    <xf numFmtId="0" fontId="3" fillId="0" borderId="27" xfId="1" applyFont="1" applyBorder="1" applyAlignment="1">
      <alignment vertical="center"/>
    </xf>
    <xf numFmtId="49" fontId="3" fillId="0" borderId="27" xfId="1" applyNumberFormat="1" applyFont="1" applyBorder="1" applyAlignment="1">
      <alignment horizontal="left" vertical="center"/>
    </xf>
    <xf numFmtId="14" fontId="3" fillId="0" borderId="27" xfId="1" applyNumberFormat="1" applyFont="1" applyBorder="1" applyAlignment="1">
      <alignment vertical="center"/>
    </xf>
    <xf numFmtId="0" fontId="3" fillId="0" borderId="27" xfId="1" applyFont="1" applyBorder="1" applyAlignment="1">
      <alignment horizontal="left" vertical="center"/>
    </xf>
    <xf numFmtId="0" fontId="3" fillId="0" borderId="27" xfId="1" applyFont="1" applyBorder="1" applyAlignment="1">
      <alignment horizontal="right" vertical="center"/>
    </xf>
    <xf numFmtId="0" fontId="1" fillId="0" borderId="27" xfId="1" applyBorder="1"/>
    <xf numFmtId="49" fontId="3" fillId="0" borderId="27" xfId="1" applyNumberFormat="1" applyFont="1" applyBorder="1" applyAlignment="1">
      <alignment vertical="center"/>
    </xf>
    <xf numFmtId="2" fontId="3" fillId="0" borderId="27" xfId="1" applyNumberFormat="1" applyFont="1" applyBorder="1" applyAlignment="1">
      <alignment vertical="center"/>
    </xf>
    <xf numFmtId="0" fontId="3" fillId="0" borderId="27" xfId="1" applyFont="1" applyBorder="1" applyAlignment="1">
      <alignment horizontal="center" vertical="center"/>
    </xf>
    <xf numFmtId="164" fontId="3" fillId="0" borderId="27" xfId="1" applyNumberFormat="1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14" fontId="3" fillId="0" borderId="0" xfId="1" applyNumberFormat="1" applyFont="1" applyAlignment="1">
      <alignment horizontal="center" vertical="center"/>
    </xf>
    <xf numFmtId="164" fontId="3" fillId="0" borderId="0" xfId="1" applyNumberFormat="1" applyFont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2" fontId="3" fillId="0" borderId="0" xfId="1" applyNumberFormat="1" applyFont="1" applyAlignment="1">
      <alignment vertical="center"/>
    </xf>
    <xf numFmtId="0" fontId="3" fillId="0" borderId="0" xfId="1" applyFont="1" applyAlignment="1">
      <alignment vertical="center"/>
    </xf>
    <xf numFmtId="0" fontId="3" fillId="0" borderId="5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3" fillId="0" borderId="11" xfId="1" applyFont="1" applyBorder="1" applyAlignment="1">
      <alignment horizontal="center" vertical="center"/>
    </xf>
    <xf numFmtId="0" fontId="3" fillId="0" borderId="12" xfId="1" applyFont="1" applyBorder="1" applyAlignment="1">
      <alignment horizontal="center" vertical="center"/>
    </xf>
    <xf numFmtId="0" fontId="3" fillId="0" borderId="32" xfId="1" applyFont="1" applyBorder="1" applyAlignment="1">
      <alignment horizontal="center" vertical="center"/>
    </xf>
    <xf numFmtId="0" fontId="3" fillId="0" borderId="18" xfId="1" applyFont="1" applyBorder="1" applyAlignment="1">
      <alignment horizontal="center" vertical="center"/>
    </xf>
    <xf numFmtId="0" fontId="3" fillId="0" borderId="33" xfId="1" applyFont="1" applyBorder="1" applyAlignment="1">
      <alignment horizontal="center" vertical="center"/>
    </xf>
    <xf numFmtId="0" fontId="7" fillId="3" borderId="30" xfId="1" applyFont="1" applyFill="1" applyBorder="1" applyAlignment="1">
      <alignment horizontal="center" vertical="center"/>
    </xf>
    <xf numFmtId="0" fontId="7" fillId="3" borderId="23" xfId="1" applyFont="1" applyFill="1" applyBorder="1" applyAlignment="1">
      <alignment horizontal="center" vertical="center"/>
    </xf>
    <xf numFmtId="0" fontId="7" fillId="3" borderId="8" xfId="1" applyFont="1" applyFill="1" applyBorder="1" applyAlignment="1">
      <alignment horizontal="center" vertical="center"/>
    </xf>
    <xf numFmtId="0" fontId="7" fillId="3" borderId="31" xfId="1" applyFont="1" applyFill="1" applyBorder="1" applyAlignment="1">
      <alignment horizontal="center" vertical="center"/>
    </xf>
    <xf numFmtId="0" fontId="7" fillId="3" borderId="13" xfId="1" applyFont="1" applyFill="1" applyBorder="1" applyAlignment="1">
      <alignment horizontal="center" vertical="center"/>
    </xf>
    <xf numFmtId="0" fontId="7" fillId="3" borderId="14" xfId="1" applyFont="1" applyFill="1" applyBorder="1" applyAlignment="1">
      <alignment horizontal="center" vertical="center"/>
    </xf>
    <xf numFmtId="0" fontId="7" fillId="3" borderId="17" xfId="1" applyFont="1" applyFill="1" applyBorder="1" applyAlignment="1">
      <alignment horizontal="center" vertical="center"/>
    </xf>
    <xf numFmtId="2" fontId="10" fillId="3" borderId="21" xfId="2" applyNumberFormat="1" applyFont="1" applyFill="1" applyBorder="1" applyAlignment="1">
      <alignment horizontal="center" vertical="center" wrapText="1"/>
    </xf>
    <xf numFmtId="2" fontId="10" fillId="3" borderId="28" xfId="2" applyNumberFormat="1" applyFont="1" applyFill="1" applyBorder="1" applyAlignment="1">
      <alignment horizontal="center" vertical="center" wrapText="1"/>
    </xf>
    <xf numFmtId="0" fontId="14" fillId="3" borderId="21" xfId="1" applyFont="1" applyFill="1" applyBorder="1" applyAlignment="1">
      <alignment horizontal="center" vertical="center" wrapText="1"/>
    </xf>
    <xf numFmtId="0" fontId="14" fillId="3" borderId="27" xfId="1" applyFont="1" applyFill="1" applyBorder="1" applyAlignment="1">
      <alignment horizontal="center" vertical="center" wrapText="1"/>
    </xf>
    <xf numFmtId="0" fontId="14" fillId="3" borderId="25" xfId="1" applyFont="1" applyFill="1" applyBorder="1" applyAlignment="1">
      <alignment horizontal="center" vertical="center" wrapText="1"/>
    </xf>
    <xf numFmtId="0" fontId="14" fillId="3" borderId="29" xfId="1" applyFont="1" applyFill="1" applyBorder="1" applyAlignment="1">
      <alignment horizontal="center" vertical="center" wrapText="1"/>
    </xf>
    <xf numFmtId="0" fontId="1" fillId="0" borderId="0" xfId="1" applyAlignment="1">
      <alignment horizontal="center"/>
    </xf>
    <xf numFmtId="0" fontId="10" fillId="3" borderId="16" xfId="1" applyFont="1" applyFill="1" applyBorder="1" applyAlignment="1">
      <alignment horizontal="center" vertical="center"/>
    </xf>
    <xf numFmtId="0" fontId="10" fillId="3" borderId="15" xfId="1" applyFont="1" applyFill="1" applyBorder="1" applyAlignment="1">
      <alignment horizontal="center" vertical="center"/>
    </xf>
    <xf numFmtId="164" fontId="10" fillId="0" borderId="16" xfId="1" applyNumberFormat="1" applyFont="1" applyBorder="1" applyAlignment="1">
      <alignment horizontal="left" vertical="center"/>
    </xf>
    <xf numFmtId="164" fontId="10" fillId="0" borderId="14" xfId="1" applyNumberFormat="1" applyFont="1" applyBorder="1" applyAlignment="1">
      <alignment horizontal="left" vertical="center"/>
    </xf>
    <xf numFmtId="164" fontId="10" fillId="0" borderId="17" xfId="1" applyNumberFormat="1" applyFont="1" applyBorder="1" applyAlignment="1">
      <alignment horizontal="left" vertical="center"/>
    </xf>
    <xf numFmtId="0" fontId="10" fillId="3" borderId="20" xfId="1" applyFont="1" applyFill="1" applyBorder="1" applyAlignment="1">
      <alignment horizontal="center" vertical="center"/>
    </xf>
    <xf numFmtId="0" fontId="10" fillId="3" borderId="26" xfId="1" applyFont="1" applyFill="1" applyBorder="1" applyAlignment="1">
      <alignment horizontal="center" vertical="center"/>
    </xf>
    <xf numFmtId="0" fontId="10" fillId="3" borderId="21" xfId="2" applyFont="1" applyFill="1" applyBorder="1" applyAlignment="1">
      <alignment horizontal="center" vertical="center" wrapText="1"/>
    </xf>
    <xf numFmtId="0" fontId="10" fillId="3" borderId="27" xfId="2" applyFont="1" applyFill="1" applyBorder="1" applyAlignment="1">
      <alignment horizontal="center" vertical="center" wrapText="1"/>
    </xf>
    <xf numFmtId="14" fontId="10" fillId="3" borderId="21" xfId="2" applyNumberFormat="1" applyFont="1" applyFill="1" applyBorder="1" applyAlignment="1">
      <alignment horizontal="center" vertical="center" wrapText="1"/>
    </xf>
    <xf numFmtId="14" fontId="10" fillId="3" borderId="27" xfId="2" applyNumberFormat="1" applyFont="1" applyFill="1" applyBorder="1" applyAlignment="1">
      <alignment horizontal="center" vertical="center" wrapText="1"/>
    </xf>
    <xf numFmtId="0" fontId="10" fillId="3" borderId="22" xfId="1" applyFont="1" applyFill="1" applyBorder="1" applyAlignment="1">
      <alignment horizontal="center" vertical="center"/>
    </xf>
    <xf numFmtId="0" fontId="10" fillId="3" borderId="23" xfId="1" applyFont="1" applyFill="1" applyBorder="1" applyAlignment="1">
      <alignment horizontal="center" vertical="center"/>
    </xf>
    <xf numFmtId="0" fontId="10" fillId="3" borderId="24" xfId="1" applyFont="1" applyFill="1" applyBorder="1" applyAlignment="1">
      <alignment horizontal="center" vertical="center"/>
    </xf>
    <xf numFmtId="164" fontId="10" fillId="3" borderId="21" xfId="2" applyNumberFormat="1" applyFont="1" applyFill="1" applyBorder="1" applyAlignment="1">
      <alignment horizontal="center" vertical="center" wrapText="1"/>
    </xf>
    <xf numFmtId="164" fontId="10" fillId="3" borderId="27" xfId="2" applyNumberFormat="1" applyFont="1" applyFill="1" applyBorder="1" applyAlignment="1">
      <alignment horizontal="center" vertical="center" wrapText="1"/>
    </xf>
    <xf numFmtId="0" fontId="7" fillId="0" borderId="10" xfId="1" applyFont="1" applyBorder="1" applyAlignment="1">
      <alignment horizontal="left" vertical="center"/>
    </xf>
    <xf numFmtId="0" fontId="7" fillId="0" borderId="11" xfId="1" applyFont="1" applyBorder="1" applyAlignment="1">
      <alignment horizontal="left" vertical="center"/>
    </xf>
    <xf numFmtId="0" fontId="7" fillId="0" borderId="7" xfId="1" applyFont="1" applyBorder="1" applyAlignment="1">
      <alignment horizontal="left" vertical="center"/>
    </xf>
    <xf numFmtId="0" fontId="7" fillId="0" borderId="8" xfId="1" applyFont="1" applyBorder="1" applyAlignment="1">
      <alignment horizontal="left" vertical="center"/>
    </xf>
    <xf numFmtId="0" fontId="7" fillId="3" borderId="15" xfId="1" applyFont="1" applyFill="1" applyBorder="1" applyAlignment="1">
      <alignment horizontal="center" vertical="center"/>
    </xf>
    <xf numFmtId="164" fontId="7" fillId="3" borderId="16" xfId="1" applyNumberFormat="1" applyFont="1" applyFill="1" applyBorder="1" applyAlignment="1">
      <alignment horizontal="center" vertical="center"/>
    </xf>
    <xf numFmtId="164" fontId="7" fillId="3" borderId="14" xfId="1" applyNumberFormat="1" applyFont="1" applyFill="1" applyBorder="1" applyAlignment="1">
      <alignment horizontal="center" vertical="center"/>
    </xf>
    <xf numFmtId="164" fontId="7" fillId="3" borderId="17" xfId="1" applyNumberFormat="1" applyFont="1" applyFill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6" fillId="2" borderId="5" xfId="1" applyFont="1" applyFill="1" applyBorder="1" applyAlignment="1">
      <alignment horizontal="center" vertical="center"/>
    </xf>
    <xf numFmtId="0" fontId="6" fillId="2" borderId="0" xfId="1" applyFont="1" applyFill="1" applyAlignment="1">
      <alignment horizontal="center" vertical="center"/>
    </xf>
    <xf numFmtId="0" fontId="6" fillId="2" borderId="6" xfId="1" applyFont="1" applyFill="1" applyBorder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</cellXfs>
  <cellStyles count="3">
    <cellStyle name="Обычный" xfId="0" builtinId="0"/>
    <cellStyle name="Обычный 2 2 2" xfId="1"/>
    <cellStyle name="Обычный_Стартовый протокол Смирнов_20101106_Results" xfId="2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85725</xdr:rowOff>
    </xdr:from>
    <xdr:to>
      <xdr:col>2</xdr:col>
      <xdr:colOff>38100</xdr:colOff>
      <xdr:row>5</xdr:row>
      <xdr:rowOff>285750</xdr:rowOff>
    </xdr:to>
    <xdr:pic>
      <xdr:nvPicPr>
        <xdr:cNvPr id="2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85725"/>
          <a:ext cx="847725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47625</xdr:colOff>
      <xdr:row>0</xdr:row>
      <xdr:rowOff>66675</xdr:rowOff>
    </xdr:from>
    <xdr:to>
      <xdr:col>3</xdr:col>
      <xdr:colOff>219075</xdr:colOff>
      <xdr:row>5</xdr:row>
      <xdr:rowOff>209550</xdr:rowOff>
    </xdr:to>
    <xdr:pic>
      <xdr:nvPicPr>
        <xdr:cNvPr id="3" name="Рисунок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1075" y="66675"/>
          <a:ext cx="1038225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209550</xdr:colOff>
      <xdr:row>72</xdr:row>
      <xdr:rowOff>0</xdr:rowOff>
    </xdr:from>
    <xdr:to>
      <xdr:col>17</xdr:col>
      <xdr:colOff>295275</xdr:colOff>
      <xdr:row>77</xdr:row>
      <xdr:rowOff>152400</xdr:rowOff>
    </xdr:to>
    <xdr:pic>
      <xdr:nvPicPr>
        <xdr:cNvPr id="4" name="Рисунок 1" descr="Соловьев Г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67900" y="15478125"/>
          <a:ext cx="1304925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390525</xdr:colOff>
      <xdr:row>71</xdr:row>
      <xdr:rowOff>180974</xdr:rowOff>
    </xdr:from>
    <xdr:to>
      <xdr:col>11</xdr:col>
      <xdr:colOff>238125</xdr:colOff>
      <xdr:row>76</xdr:row>
      <xdr:rowOff>133349</xdr:rowOff>
    </xdr:to>
    <xdr:pic>
      <xdr:nvPicPr>
        <xdr:cNvPr id="5" name="Рисунок 4" descr="михайлова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0" y="15468599"/>
          <a:ext cx="11906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76200</xdr:colOff>
      <xdr:row>72</xdr:row>
      <xdr:rowOff>142875</xdr:rowOff>
    </xdr:from>
    <xdr:to>
      <xdr:col>6</xdr:col>
      <xdr:colOff>361950</xdr:colOff>
      <xdr:row>76</xdr:row>
      <xdr:rowOff>123825</xdr:rowOff>
    </xdr:to>
    <xdr:pic>
      <xdr:nvPicPr>
        <xdr:cNvPr id="6" name="Рисунок 1" descr="C:\Users\Judge\Downloads\радчук настя подпись.jpg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90975" y="15621000"/>
          <a:ext cx="89535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276225</xdr:colOff>
      <xdr:row>0</xdr:row>
      <xdr:rowOff>66675</xdr:rowOff>
    </xdr:from>
    <xdr:to>
      <xdr:col>17</xdr:col>
      <xdr:colOff>495300</xdr:colOff>
      <xdr:row>5</xdr:row>
      <xdr:rowOff>57150</xdr:rowOff>
    </xdr:to>
    <xdr:pic>
      <xdr:nvPicPr>
        <xdr:cNvPr id="7" name="Picture 55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44175" y="66675"/>
          <a:ext cx="82867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5;&#1056;%2014-18.10.2024/&#1060;&#1042;&#1057;&#105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ех Ж кгп"/>
      <sheetName val="жен 200сх "/>
      <sheetName val="список общий"/>
      <sheetName val="список общий ВС"/>
      <sheetName val="КГП ЮН 15-16"/>
      <sheetName val="ФИНАЛ Ю15-16"/>
      <sheetName val="КГП Д15-16"/>
      <sheetName val="финал д15-16"/>
      <sheetName val="ком спринт 750 ю15-16"/>
      <sheetName val="ком спринт 750 д15-16"/>
      <sheetName val="ком спринт 750 д15-16 1 РАУНД"/>
      <sheetName val="ком спринт 750 ю15-16 1 РАУНД"/>
      <sheetName val="ком спринт 750 ю15-16 ФИН"/>
      <sheetName val="ком спринт 750 д15-16 ФИН"/>
      <sheetName val="ИГП 3КМ"/>
      <sheetName val="ИГП 3КМ (2)"/>
      <sheetName val="ИГП Ж 15-16"/>
      <sheetName val="ИГП Ж 15-16 (2)"/>
      <sheetName val="1000 м ю 15-16"/>
      <sheetName val="медис ю15-16"/>
      <sheetName val="мэд д15-16"/>
      <sheetName val="список общий ВС (2)"/>
      <sheetName val="КГП Ж 17-18"/>
      <sheetName val="КГП Ж 19-22"/>
      <sheetName val="1 раунд ю17-18"/>
      <sheetName val="1 раунд ю19-22"/>
      <sheetName val="1 раунд ж17-18"/>
      <sheetName val="1 раунд ж19-22"/>
      <sheetName val="1 раунд ж19-22 (2)"/>
      <sheetName val="Финал ж17-18 (2)"/>
      <sheetName val="инд г. пресл. 4 км"/>
      <sheetName val="инд г. пресл. 3 км"/>
      <sheetName val="гит 500 юн"/>
      <sheetName val="инд г. пресл. 4 км (2)"/>
      <sheetName val="инд г. пресл. 3 км (4)"/>
      <sheetName val="очки квал 1"/>
      <sheetName val="очки квал 1 (2)"/>
      <sheetName val="СКР Ю 17-18"/>
      <sheetName val="ТЕМПО Ю 17-18"/>
      <sheetName val="ВЫБ Ю17-18"/>
      <sheetName val="ОМНИУМ Ю17-18"/>
      <sheetName val="СКР Ю 19-22"/>
      <sheetName val="ТЕМПО Ю 19-22"/>
      <sheetName val="ВЫБ Ю19-22"/>
      <sheetName val="ОМНИУМ Ю19-22"/>
      <sheetName val="СКР Ж17-18"/>
      <sheetName val="ТЕМПО Ж 17-18"/>
      <sheetName val="ВЫБ Ж17-18!"/>
      <sheetName val="ОМНИУМ Ж17-18"/>
      <sheetName val="СКР Ж 19-22"/>
      <sheetName val="ТЕМПО Ж 19-22"/>
      <sheetName val="ВЫБ Ж19-22!"/>
      <sheetName val="ОМНИУМ Ж19-22"/>
      <sheetName val=" 200 гит. не дамы  (2)"/>
      <sheetName val="сетка спринт М-8"/>
      <sheetName val="спринт м15-16"/>
      <sheetName val=" 200 гит. не дамы "/>
      <sheetName val="сетка спринт М-8 (3)"/>
      <sheetName val="спринт  д15-16"/>
      <sheetName val="кейрин Ж 1 тур (4)"/>
      <sheetName val="кейрин дев итог (2)"/>
      <sheetName val="кейрин Ж 1 тур (3)"/>
      <sheetName val="кейрин юниоры итог"/>
      <sheetName val="дев 1000 м"/>
      <sheetName val="ком гонка юниорки 19-22 (2)"/>
      <sheetName val="ком гонка юниорки 17-18 (2)"/>
      <sheetName val="юниоры гр кв1"/>
      <sheetName val="ЧР список"/>
      <sheetName val="КР список "/>
      <sheetName val="ПР список"/>
      <sheetName val="Табл"/>
      <sheetName val="СТ м"/>
      <sheetName val="г. очки М"/>
      <sheetName val="СТ ю-ры"/>
      <sheetName val="г. очки Ю"/>
      <sheetName val="г. очки ю-ки"/>
      <sheetName val="СТ ю-ки"/>
      <sheetName val="СТ Ж"/>
      <sheetName val="г. очки Ж"/>
      <sheetName val="кейрин А"/>
      <sheetName val="кейрин ю-ы"/>
      <sheetName val="кейрин ю-и"/>
      <sheetName val="кейрин ю-ы (2)"/>
      <sheetName val="кейрин ю-и (2)"/>
      <sheetName val="кейрин А (3)"/>
      <sheetName val="кейрин ю-ы (3)"/>
      <sheetName val="кейрин ю-и (3)"/>
      <sheetName val="СТ омниум"/>
      <sheetName val="СТ"/>
      <sheetName val="Скр"/>
      <sheetName val="Темпо"/>
      <sheetName val="Выб"/>
      <sheetName val="Омниум"/>
      <sheetName val="СТ 2"/>
      <sheetName val="Скр 2"/>
      <sheetName val="Темпо 2"/>
      <sheetName val="Выб 2"/>
      <sheetName val="Омниум 2"/>
      <sheetName val="СТ (3)"/>
      <sheetName val="Скр 3"/>
      <sheetName val="Темпо 3"/>
      <sheetName val="Выб 3"/>
      <sheetName val="Омниум (3)"/>
      <sheetName val="СТ (4)"/>
      <sheetName val="Скр 4"/>
      <sheetName val="Темпо 4"/>
      <sheetName val="Выб 4"/>
      <sheetName val="Омниум (4)"/>
      <sheetName val="СТ ю-ры В"/>
      <sheetName val="Скр в"/>
      <sheetName val="СТ (2)"/>
      <sheetName val="мэдисон ж19-22"/>
      <sheetName val="МЭДИСОН Ж17-18"/>
      <sheetName val="Мэдисон"/>
      <sheetName val="СТ (5)"/>
      <sheetName val="Мэдисон (2)"/>
      <sheetName val="СТ (6)"/>
      <sheetName val="Мэдисон (3)"/>
      <sheetName val="СТ (7)"/>
      <sheetName val="Мэдисон (4)"/>
      <sheetName val="Выб В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>
        <row r="7">
          <cell r="B7">
            <v>1</v>
          </cell>
          <cell r="C7">
            <v>10023524100</v>
          </cell>
          <cell r="D7" t="str">
            <v>Гонов Лев</v>
          </cell>
          <cell r="E7">
            <v>36531</v>
          </cell>
          <cell r="F7" t="str">
            <v>МСМК</v>
          </cell>
          <cell r="G7" t="str">
            <v>Санкт-Петербург</v>
          </cell>
        </row>
        <row r="8">
          <cell r="B8">
            <v>2</v>
          </cell>
          <cell r="C8">
            <v>10015314361</v>
          </cell>
          <cell r="D8" t="str">
            <v>Смирнов Иван</v>
          </cell>
          <cell r="E8">
            <v>36174</v>
          </cell>
          <cell r="F8" t="str">
            <v>МСМК</v>
          </cell>
          <cell r="G8" t="str">
            <v>Санкт-Петербург</v>
          </cell>
        </row>
        <row r="9">
          <cell r="B9">
            <v>3</v>
          </cell>
          <cell r="C9">
            <v>10034952922</v>
          </cell>
          <cell r="D9" t="str">
            <v>Берсенев Никита</v>
          </cell>
          <cell r="E9">
            <v>36610</v>
          </cell>
          <cell r="F9" t="str">
            <v>МСМК</v>
          </cell>
          <cell r="G9" t="str">
            <v>Санкт-Петербург</v>
          </cell>
        </row>
        <row r="10">
          <cell r="B10">
            <v>4</v>
          </cell>
          <cell r="C10">
            <v>10010168412</v>
          </cell>
          <cell r="D10" t="str">
            <v>Мальнев Сергей</v>
          </cell>
          <cell r="E10">
            <v>36015</v>
          </cell>
          <cell r="F10" t="str">
            <v>МС</v>
          </cell>
          <cell r="G10" t="str">
            <v>Санкт-Петербург</v>
          </cell>
        </row>
        <row r="11">
          <cell r="B11">
            <v>5</v>
          </cell>
          <cell r="C11">
            <v>10036018912</v>
          </cell>
          <cell r="D11" t="str">
            <v>Шичкин Влас</v>
          </cell>
          <cell r="E11">
            <v>37281</v>
          </cell>
          <cell r="F11" t="str">
            <v>МСМК</v>
          </cell>
          <cell r="G11" t="str">
            <v>Санкт-Петербург</v>
          </cell>
        </row>
        <row r="12">
          <cell r="B12">
            <v>6</v>
          </cell>
          <cell r="C12">
            <v>10036019013</v>
          </cell>
          <cell r="D12" t="str">
            <v>Щегольков Илья</v>
          </cell>
          <cell r="E12">
            <v>37410</v>
          </cell>
          <cell r="F12" t="str">
            <v>МСМК</v>
          </cell>
          <cell r="G12" t="str">
            <v>Санкт-Петербург</v>
          </cell>
        </row>
        <row r="13">
          <cell r="B13">
            <v>7</v>
          </cell>
          <cell r="C13">
            <v>10036092771</v>
          </cell>
          <cell r="D13" t="str">
            <v>Игошев Егор</v>
          </cell>
          <cell r="E13">
            <v>37439</v>
          </cell>
          <cell r="F13" t="str">
            <v>МСМК</v>
          </cell>
          <cell r="G13" t="str">
            <v>Санкт-Петербург</v>
          </cell>
        </row>
        <row r="14">
          <cell r="B14">
            <v>8</v>
          </cell>
          <cell r="C14">
            <v>10036018811</v>
          </cell>
          <cell r="D14" t="str">
            <v>Новолодский Иван</v>
          </cell>
          <cell r="E14">
            <v>37411</v>
          </cell>
          <cell r="F14" t="str">
            <v>МСМК</v>
          </cell>
          <cell r="G14" t="str">
            <v>Санкт-Петербург</v>
          </cell>
        </row>
        <row r="15">
          <cell r="B15">
            <v>9</v>
          </cell>
          <cell r="C15">
            <v>10036013858</v>
          </cell>
          <cell r="D15" t="str">
            <v>Денисов Денис</v>
          </cell>
          <cell r="E15">
            <v>37597</v>
          </cell>
          <cell r="F15" t="str">
            <v>МСМК</v>
          </cell>
          <cell r="G15" t="str">
            <v>Санкт-Петербург</v>
          </cell>
        </row>
        <row r="16">
          <cell r="B16">
            <v>10</v>
          </cell>
          <cell r="C16">
            <v>10065490946</v>
          </cell>
          <cell r="D16" t="str">
            <v>Крючков Марк</v>
          </cell>
          <cell r="E16">
            <v>37676</v>
          </cell>
          <cell r="F16" t="str">
            <v>МСМК</v>
          </cell>
          <cell r="G16" t="str">
            <v>Санкт-Петербург</v>
          </cell>
        </row>
        <row r="17">
          <cell r="B17">
            <v>11</v>
          </cell>
          <cell r="C17">
            <v>10090937177</v>
          </cell>
          <cell r="D17" t="str">
            <v>Постарнак Михаил</v>
          </cell>
          <cell r="E17">
            <v>38212</v>
          </cell>
          <cell r="F17" t="str">
            <v>МС</v>
          </cell>
          <cell r="G17" t="str">
            <v>Санкт-Петербург</v>
          </cell>
        </row>
        <row r="18">
          <cell r="B18">
            <v>12</v>
          </cell>
          <cell r="C18">
            <v>10065490643</v>
          </cell>
          <cell r="D18" t="str">
            <v>Зараковский Даниил</v>
          </cell>
          <cell r="E18">
            <v>38183</v>
          </cell>
          <cell r="F18" t="str">
            <v>МС</v>
          </cell>
          <cell r="G18" t="str">
            <v>Санкт-Петербург</v>
          </cell>
        </row>
        <row r="19">
          <cell r="B19">
            <v>13</v>
          </cell>
          <cell r="C19">
            <v>10065490441</v>
          </cell>
          <cell r="D19" t="str">
            <v>Скорняков Григорий</v>
          </cell>
          <cell r="E19">
            <v>38304</v>
          </cell>
          <cell r="F19" t="str">
            <v>МС</v>
          </cell>
          <cell r="G19" t="str">
            <v>Санкт-Петербург</v>
          </cell>
        </row>
        <row r="20">
          <cell r="B20">
            <v>14</v>
          </cell>
          <cell r="C20">
            <v>10090936672</v>
          </cell>
          <cell r="D20" t="str">
            <v>Савекин Илья</v>
          </cell>
          <cell r="E20">
            <v>38489</v>
          </cell>
          <cell r="F20" t="str">
            <v>МС</v>
          </cell>
          <cell r="G20" t="str">
            <v>Санкт-Петербург</v>
          </cell>
        </row>
        <row r="21">
          <cell r="B21">
            <v>15</v>
          </cell>
          <cell r="C21">
            <v>10097338571</v>
          </cell>
          <cell r="D21" t="str">
            <v>Кузнецов Руслан</v>
          </cell>
          <cell r="E21">
            <v>38425</v>
          </cell>
          <cell r="F21" t="str">
            <v>МС</v>
          </cell>
          <cell r="G21" t="str">
            <v>Санкт-Петербург</v>
          </cell>
        </row>
        <row r="22">
          <cell r="B22">
            <v>16</v>
          </cell>
          <cell r="C22">
            <v>10097338672</v>
          </cell>
          <cell r="D22" t="str">
            <v>Казаков Даниил</v>
          </cell>
          <cell r="E22">
            <v>38360</v>
          </cell>
          <cell r="F22" t="str">
            <v>МС</v>
          </cell>
          <cell r="G22" t="str">
            <v>Санкт-Петербург</v>
          </cell>
        </row>
        <row r="23">
          <cell r="B23">
            <v>17</v>
          </cell>
          <cell r="C23">
            <v>10075644826</v>
          </cell>
          <cell r="D23" t="str">
            <v>Бугаенко Виктор</v>
          </cell>
          <cell r="E23">
            <v>38042</v>
          </cell>
          <cell r="F23" t="str">
            <v>МС</v>
          </cell>
          <cell r="G23" t="str">
            <v>Санкт-Петербург</v>
          </cell>
        </row>
        <row r="24">
          <cell r="B24">
            <v>18</v>
          </cell>
          <cell r="C24">
            <v>10120261287</v>
          </cell>
          <cell r="D24" t="str">
            <v>Просандеев Ярослав</v>
          </cell>
          <cell r="E24">
            <v>39151</v>
          </cell>
          <cell r="F24" t="str">
            <v>МС</v>
          </cell>
          <cell r="G24" t="str">
            <v>Санкт-Петербург</v>
          </cell>
        </row>
        <row r="25">
          <cell r="B25">
            <v>19</v>
          </cell>
          <cell r="C25">
            <v>10092621745</v>
          </cell>
          <cell r="D25" t="str">
            <v>Токарев Матвей</v>
          </cell>
          <cell r="E25">
            <v>38828</v>
          </cell>
          <cell r="F25" t="str">
            <v>МС</v>
          </cell>
          <cell r="G25" t="str">
            <v>Санкт-Петербург</v>
          </cell>
        </row>
        <row r="26">
          <cell r="B26">
            <v>20</v>
          </cell>
          <cell r="C26">
            <v>10036018609</v>
          </cell>
          <cell r="D26" t="str">
            <v>Иванов Вячеслав</v>
          </cell>
          <cell r="E26">
            <v>37469</v>
          </cell>
          <cell r="F26" t="str">
            <v>МС</v>
          </cell>
          <cell r="G26" t="str">
            <v>Санкт-Петербург</v>
          </cell>
        </row>
        <row r="27">
          <cell r="B27">
            <v>21</v>
          </cell>
          <cell r="C27">
            <v>10120261186</v>
          </cell>
          <cell r="D27" t="str">
            <v>Гречишкин Вадим</v>
          </cell>
          <cell r="E27">
            <v>39274</v>
          </cell>
          <cell r="F27" t="str">
            <v>МС</v>
          </cell>
          <cell r="G27" t="str">
            <v>Санкт-Петербург</v>
          </cell>
        </row>
        <row r="28">
          <cell r="B28">
            <v>22</v>
          </cell>
          <cell r="C28">
            <v>10111625257</v>
          </cell>
          <cell r="D28" t="str">
            <v>Попов Марк</v>
          </cell>
          <cell r="E28">
            <v>39219</v>
          </cell>
          <cell r="F28" t="str">
            <v>КМС</v>
          </cell>
          <cell r="G28" t="str">
            <v>Санкт-Петербург</v>
          </cell>
        </row>
        <row r="29">
          <cell r="B29">
            <v>23</v>
          </cell>
          <cell r="C29">
            <v>10114021561</v>
          </cell>
          <cell r="D29" t="str">
            <v xml:space="preserve">Болдырев Матвей </v>
          </cell>
          <cell r="E29">
            <v>39320</v>
          </cell>
          <cell r="F29" t="str">
            <v>КМС</v>
          </cell>
          <cell r="G29" t="str">
            <v>Санкт-Петербург</v>
          </cell>
        </row>
        <row r="30">
          <cell r="B30">
            <v>24</v>
          </cell>
          <cell r="C30">
            <v>10009033209</v>
          </cell>
          <cell r="D30" t="str">
            <v>Тишков Роман</v>
          </cell>
          <cell r="E30">
            <v>34670</v>
          </cell>
          <cell r="F30" t="str">
            <v>МСМК</v>
          </cell>
          <cell r="G30" t="str">
            <v>Беларусь</v>
          </cell>
        </row>
        <row r="31">
          <cell r="B31">
            <v>25</v>
          </cell>
          <cell r="C31">
            <v>10007891336</v>
          </cell>
          <cell r="D31" t="str">
            <v>Романов Роман</v>
          </cell>
          <cell r="E31">
            <v>34518</v>
          </cell>
          <cell r="F31" t="str">
            <v>МСМК</v>
          </cell>
          <cell r="G31" t="str">
            <v>Беларусь</v>
          </cell>
        </row>
        <row r="32">
          <cell r="B32">
            <v>26</v>
          </cell>
          <cell r="C32">
            <v>10010177809</v>
          </cell>
          <cell r="D32" t="str">
            <v>Бирюк Каролина</v>
          </cell>
          <cell r="E32">
            <v>35906</v>
          </cell>
          <cell r="F32" t="str">
            <v>МСМК</v>
          </cell>
          <cell r="G32" t="str">
            <v>Беларусь</v>
          </cell>
        </row>
        <row r="33">
          <cell r="B33">
            <v>27</v>
          </cell>
          <cell r="C33">
            <v>10093154134</v>
          </cell>
          <cell r="D33" t="str">
            <v>Безгерц Степан</v>
          </cell>
          <cell r="E33">
            <v>38311</v>
          </cell>
          <cell r="F33" t="str">
            <v>МС</v>
          </cell>
          <cell r="G33" t="str">
            <v>Беларусь</v>
          </cell>
        </row>
        <row r="34">
          <cell r="B34">
            <v>28</v>
          </cell>
          <cell r="C34">
            <v>10014585649</v>
          </cell>
          <cell r="D34" t="str">
            <v>Колесова Анастасия</v>
          </cell>
          <cell r="E34">
            <v>36679</v>
          </cell>
          <cell r="F34" t="str">
            <v>МС</v>
          </cell>
          <cell r="G34" t="str">
            <v>Беларусь</v>
          </cell>
        </row>
        <row r="35">
          <cell r="B35">
            <v>29</v>
          </cell>
          <cell r="C35">
            <v>10015328913</v>
          </cell>
          <cell r="D35" t="str">
            <v>Краско Ангелина</v>
          </cell>
          <cell r="E35">
            <v>36876</v>
          </cell>
          <cell r="F35" t="str">
            <v>МС</v>
          </cell>
          <cell r="G35" t="str">
            <v>Беларусь</v>
          </cell>
        </row>
        <row r="36">
          <cell r="B36">
            <v>30</v>
          </cell>
          <cell r="C36">
            <v>10009737568</v>
          </cell>
          <cell r="D36" t="str">
            <v>Ростовцев Сергей</v>
          </cell>
          <cell r="E36">
            <v>35583</v>
          </cell>
          <cell r="F36" t="str">
            <v>МСМК</v>
          </cell>
          <cell r="G36" t="str">
            <v>Тульская область</v>
          </cell>
        </row>
        <row r="37">
          <cell r="B37">
            <v>31</v>
          </cell>
          <cell r="C37">
            <v>10007739974</v>
          </cell>
          <cell r="D37" t="str">
            <v>Хатунцева Гульназ</v>
          </cell>
          <cell r="E37">
            <v>34445</v>
          </cell>
          <cell r="F37" t="str">
            <v>ЗМС</v>
          </cell>
          <cell r="G37" t="str">
            <v>Тульская область</v>
          </cell>
        </row>
        <row r="38">
          <cell r="B38">
            <v>32</v>
          </cell>
          <cell r="C38">
            <v>10007498585</v>
          </cell>
          <cell r="D38" t="str">
            <v>Аверина Мария</v>
          </cell>
          <cell r="E38">
            <v>34246</v>
          </cell>
          <cell r="F38" t="str">
            <v>МСМК</v>
          </cell>
          <cell r="G38" t="str">
            <v>Тульская область</v>
          </cell>
        </row>
        <row r="39">
          <cell r="B39">
            <v>33</v>
          </cell>
          <cell r="C39">
            <v>10104123420</v>
          </cell>
          <cell r="D39" t="str">
            <v>Суятин Мирослав</v>
          </cell>
          <cell r="E39">
            <v>38726</v>
          </cell>
          <cell r="F39" t="str">
            <v>МС</v>
          </cell>
          <cell r="G39" t="str">
            <v>Тульская область</v>
          </cell>
        </row>
        <row r="40">
          <cell r="B40">
            <v>34</v>
          </cell>
          <cell r="C40">
            <v>10093556278</v>
          </cell>
          <cell r="D40" t="str">
            <v>Марямидзе Степан</v>
          </cell>
          <cell r="E40">
            <v>38503</v>
          </cell>
          <cell r="F40" t="str">
            <v>КМС</v>
          </cell>
          <cell r="G40" t="str">
            <v>Тульская область</v>
          </cell>
        </row>
        <row r="41">
          <cell r="B41">
            <v>35</v>
          </cell>
          <cell r="C41">
            <v>10104006717</v>
          </cell>
          <cell r="D41" t="str">
            <v>Сидоров Григорий</v>
          </cell>
          <cell r="E41">
            <v>39260</v>
          </cell>
          <cell r="F41" t="str">
            <v>КМС</v>
          </cell>
          <cell r="G41" t="str">
            <v>Тульская область</v>
          </cell>
        </row>
        <row r="42">
          <cell r="B42">
            <v>36</v>
          </cell>
          <cell r="C42">
            <v>10094202643</v>
          </cell>
          <cell r="D42" t="str">
            <v>Гербут Дмитрий</v>
          </cell>
          <cell r="E42">
            <v>39402</v>
          </cell>
          <cell r="F42" t="str">
            <v>КМС</v>
          </cell>
          <cell r="G42" t="str">
            <v>Тульская область</v>
          </cell>
        </row>
        <row r="43">
          <cell r="B43">
            <v>37</v>
          </cell>
          <cell r="C43">
            <v>10104596696</v>
          </cell>
          <cell r="D43" t="str">
            <v>Быков Антон</v>
          </cell>
          <cell r="E43">
            <v>38940</v>
          </cell>
          <cell r="F43" t="str">
            <v>КМС</v>
          </cell>
          <cell r="G43" t="str">
            <v>Тульская область</v>
          </cell>
        </row>
        <row r="44">
          <cell r="B44">
            <v>38</v>
          </cell>
          <cell r="C44">
            <v>10014629604</v>
          </cell>
          <cell r="D44" t="str">
            <v>Почерняев Николай</v>
          </cell>
          <cell r="E44">
            <v>38515</v>
          </cell>
          <cell r="F44" t="str">
            <v>КМС</v>
          </cell>
          <cell r="G44" t="str">
            <v>Тульская область</v>
          </cell>
        </row>
        <row r="45">
          <cell r="B45">
            <v>39</v>
          </cell>
          <cell r="C45">
            <v>10036077112</v>
          </cell>
          <cell r="D45" t="str">
            <v>Майоров Ждан</v>
          </cell>
          <cell r="E45">
            <v>38453</v>
          </cell>
          <cell r="F45" t="str">
            <v>КМС</v>
          </cell>
          <cell r="G45" t="str">
            <v>Тульская область</v>
          </cell>
        </row>
        <row r="46">
          <cell r="B46">
            <v>40</v>
          </cell>
          <cell r="C46">
            <v>10054263400</v>
          </cell>
          <cell r="D46" t="str">
            <v>Иванченко Алёна</v>
          </cell>
          <cell r="E46">
            <v>37941</v>
          </cell>
          <cell r="F46" t="str">
            <v>МСМК</v>
          </cell>
          <cell r="G46" t="str">
            <v>Санкт-Петербург</v>
          </cell>
        </row>
        <row r="47">
          <cell r="B47">
            <v>41</v>
          </cell>
          <cell r="C47">
            <v>10049916685</v>
          </cell>
          <cell r="D47" t="str">
            <v>Валгонен Валерия</v>
          </cell>
          <cell r="E47">
            <v>37678</v>
          </cell>
          <cell r="F47" t="str">
            <v>МСМК</v>
          </cell>
          <cell r="G47" t="str">
            <v>Санкт-Петербург</v>
          </cell>
        </row>
        <row r="48">
          <cell r="B48">
            <v>42</v>
          </cell>
          <cell r="C48">
            <v>10094559422</v>
          </cell>
          <cell r="D48" t="str">
            <v>Смирнова Диана</v>
          </cell>
          <cell r="E48">
            <v>38505</v>
          </cell>
          <cell r="F48" t="str">
            <v>МС</v>
          </cell>
          <cell r="G48" t="str">
            <v>Санкт-Петербург</v>
          </cell>
        </row>
        <row r="49">
          <cell r="B49">
            <v>43</v>
          </cell>
          <cell r="C49">
            <v>10111632836</v>
          </cell>
          <cell r="D49" t="str">
            <v>Даньшина Полина</v>
          </cell>
          <cell r="E49">
            <v>39137</v>
          </cell>
          <cell r="F49" t="str">
            <v>МС</v>
          </cell>
          <cell r="G49" t="str">
            <v>Санкт-Петербург</v>
          </cell>
        </row>
        <row r="50">
          <cell r="B50">
            <v>44</v>
          </cell>
          <cell r="C50">
            <v>10111631927</v>
          </cell>
          <cell r="D50" t="str">
            <v>Кокарева Аглая</v>
          </cell>
          <cell r="E50">
            <v>39348</v>
          </cell>
          <cell r="F50" t="str">
            <v>МС</v>
          </cell>
          <cell r="G50" t="str">
            <v>Санкт-Петербург</v>
          </cell>
        </row>
        <row r="51">
          <cell r="B51">
            <v>45</v>
          </cell>
          <cell r="C51">
            <v>10125032576</v>
          </cell>
          <cell r="D51" t="str">
            <v>Ившичева Яна</v>
          </cell>
          <cell r="E51">
            <v>39562</v>
          </cell>
          <cell r="F51" t="str">
            <v>КМС</v>
          </cell>
          <cell r="G51" t="str">
            <v>Санкт-Петербург</v>
          </cell>
        </row>
        <row r="52">
          <cell r="B52">
            <v>46</v>
          </cell>
          <cell r="C52">
            <v>10137268320</v>
          </cell>
          <cell r="D52" t="str">
            <v>Грибова Марина</v>
          </cell>
          <cell r="E52">
            <v>39488</v>
          </cell>
          <cell r="F52" t="str">
            <v>КМС</v>
          </cell>
          <cell r="G52" t="str">
            <v>Санкт-Петербург</v>
          </cell>
        </row>
        <row r="53">
          <cell r="B53">
            <v>47</v>
          </cell>
          <cell r="C53">
            <v>10137270845</v>
          </cell>
          <cell r="D53" t="str">
            <v>Соломатина Олеся</v>
          </cell>
          <cell r="E53">
            <v>39844</v>
          </cell>
          <cell r="F53" t="str">
            <v>КМС</v>
          </cell>
          <cell r="G53" t="str">
            <v>Санкт-Петербург</v>
          </cell>
        </row>
        <row r="54">
          <cell r="B54">
            <v>48</v>
          </cell>
          <cell r="C54">
            <v>10137271047</v>
          </cell>
          <cell r="D54" t="str">
            <v>Костина Ольга</v>
          </cell>
          <cell r="E54">
            <v>40018</v>
          </cell>
          <cell r="F54" t="str">
            <v>КМС</v>
          </cell>
          <cell r="G54" t="str">
            <v>Санкт-Петербург</v>
          </cell>
        </row>
        <row r="55">
          <cell r="B55">
            <v>49</v>
          </cell>
          <cell r="C55">
            <v>10127774848</v>
          </cell>
          <cell r="D55" t="str">
            <v>Деменкова Анастасия</v>
          </cell>
          <cell r="E55">
            <v>39967</v>
          </cell>
          <cell r="F55" t="str">
            <v>КМС</v>
          </cell>
          <cell r="G55" t="str">
            <v>Санкт-Петербург</v>
          </cell>
        </row>
        <row r="56">
          <cell r="B56">
            <v>50</v>
          </cell>
          <cell r="C56">
            <v>10127617931</v>
          </cell>
          <cell r="D56" t="str">
            <v>Васюкова Валерия</v>
          </cell>
          <cell r="E56">
            <v>39814</v>
          </cell>
          <cell r="F56" t="str">
            <v>КМС</v>
          </cell>
          <cell r="G56" t="str">
            <v>Санкт-Петербург</v>
          </cell>
        </row>
        <row r="57">
          <cell r="B57">
            <v>51</v>
          </cell>
          <cell r="C57">
            <v>10124975083</v>
          </cell>
          <cell r="D57" t="str">
            <v>Новолодская Ангелина</v>
          </cell>
          <cell r="E57">
            <v>40017</v>
          </cell>
          <cell r="F57" t="str">
            <v>КМС</v>
          </cell>
          <cell r="G57" t="str">
            <v>Санкт-Петербург</v>
          </cell>
        </row>
        <row r="58">
          <cell r="B58">
            <v>52</v>
          </cell>
          <cell r="C58">
            <v>10141780436</v>
          </cell>
          <cell r="D58" t="str">
            <v>Голыбина Валентина</v>
          </cell>
          <cell r="E58">
            <v>40463</v>
          </cell>
          <cell r="F58" t="str">
            <v>2 СР</v>
          </cell>
          <cell r="G58" t="str">
            <v>Санкт-Петербург</v>
          </cell>
        </row>
        <row r="59">
          <cell r="B59">
            <v>53</v>
          </cell>
          <cell r="C59">
            <v>10144647693</v>
          </cell>
          <cell r="D59" t="str">
            <v>Королева София</v>
          </cell>
          <cell r="E59">
            <v>40324</v>
          </cell>
          <cell r="F59" t="str">
            <v>КМС</v>
          </cell>
          <cell r="G59" t="str">
            <v>Санкт-Петербург</v>
          </cell>
        </row>
        <row r="60">
          <cell r="B60">
            <v>54</v>
          </cell>
          <cell r="C60">
            <v>10125311654</v>
          </cell>
          <cell r="D60" t="str">
            <v>Новолодский Ростислав</v>
          </cell>
          <cell r="E60">
            <v>39586</v>
          </cell>
          <cell r="F60" t="str">
            <v>КМС</v>
          </cell>
          <cell r="G60" t="str">
            <v>Санкт-Петербург</v>
          </cell>
        </row>
        <row r="61">
          <cell r="B61">
            <v>55</v>
          </cell>
          <cell r="C61">
            <v>10125311856</v>
          </cell>
          <cell r="D61" t="str">
            <v>Свиловский Денис</v>
          </cell>
          <cell r="E61">
            <v>39525</v>
          </cell>
          <cell r="F61" t="str">
            <v>КМС</v>
          </cell>
          <cell r="G61" t="str">
            <v>Санкт-Петербург</v>
          </cell>
        </row>
        <row r="62">
          <cell r="B62">
            <v>56</v>
          </cell>
          <cell r="C62">
            <v>10125312260</v>
          </cell>
          <cell r="D62" t="str">
            <v>Яковлев Матвей</v>
          </cell>
          <cell r="E62">
            <v>39469</v>
          </cell>
          <cell r="F62" t="str">
            <v>КМС</v>
          </cell>
          <cell r="G62" t="str">
            <v>Санкт-Петербург</v>
          </cell>
        </row>
        <row r="63">
          <cell r="B63">
            <v>57</v>
          </cell>
          <cell r="C63">
            <v>10125311957</v>
          </cell>
          <cell r="D63" t="str">
            <v>Свиловский Данил</v>
          </cell>
          <cell r="E63">
            <v>39525</v>
          </cell>
          <cell r="F63" t="str">
            <v>КМС</v>
          </cell>
          <cell r="G63" t="str">
            <v>Санкт-Петербург</v>
          </cell>
        </row>
        <row r="64">
          <cell r="B64">
            <v>58</v>
          </cell>
          <cell r="C64">
            <v>10115493638</v>
          </cell>
          <cell r="D64" t="str">
            <v>Блохин Кирилл</v>
          </cell>
          <cell r="E64">
            <v>39608</v>
          </cell>
          <cell r="F64" t="str">
            <v>КМС</v>
          </cell>
          <cell r="G64" t="str">
            <v>Санкт-Петербург</v>
          </cell>
        </row>
        <row r="65">
          <cell r="B65">
            <v>59</v>
          </cell>
          <cell r="C65">
            <v>10144855740</v>
          </cell>
          <cell r="D65" t="str">
            <v>Круглов Сергей</v>
          </cell>
          <cell r="E65">
            <v>39918</v>
          </cell>
          <cell r="F65" t="str">
            <v>3 РС</v>
          </cell>
          <cell r="G65" t="str">
            <v>Санкт-Петербург</v>
          </cell>
        </row>
        <row r="66">
          <cell r="B66">
            <v>60</v>
          </cell>
          <cell r="C66">
            <v>10137306312</v>
          </cell>
          <cell r="D66" t="str">
            <v>Смирнов Андрей</v>
          </cell>
          <cell r="E66">
            <v>39974</v>
          </cell>
          <cell r="F66" t="str">
            <v>КМС</v>
          </cell>
          <cell r="G66" t="str">
            <v>Санкт-Петербург</v>
          </cell>
        </row>
        <row r="67">
          <cell r="B67">
            <v>61</v>
          </cell>
          <cell r="C67">
            <v>10137272259</v>
          </cell>
          <cell r="D67" t="str">
            <v>Скорняков  Борис</v>
          </cell>
          <cell r="E67">
            <v>39956</v>
          </cell>
          <cell r="F67" t="str">
            <v>КМС</v>
          </cell>
          <cell r="G67" t="str">
            <v>Санкт-Петербург</v>
          </cell>
        </row>
        <row r="68">
          <cell r="B68">
            <v>62</v>
          </cell>
          <cell r="C68">
            <v>10137307322</v>
          </cell>
          <cell r="D68" t="str">
            <v>Вешняков Даниил</v>
          </cell>
          <cell r="E68">
            <v>39527</v>
          </cell>
          <cell r="F68" t="str">
            <v>КМС</v>
          </cell>
          <cell r="G68" t="str">
            <v>Санкт-Петербург</v>
          </cell>
        </row>
        <row r="69">
          <cell r="B69">
            <v>63</v>
          </cell>
          <cell r="C69">
            <v>10137306716</v>
          </cell>
          <cell r="D69" t="str">
            <v>Клишов Николай</v>
          </cell>
          <cell r="E69">
            <v>39955</v>
          </cell>
          <cell r="F69" t="str">
            <v>КМС</v>
          </cell>
          <cell r="G69" t="str">
            <v>Санкт-Петербург</v>
          </cell>
        </row>
        <row r="70">
          <cell r="B70">
            <v>64</v>
          </cell>
          <cell r="C70">
            <v>10144862915</v>
          </cell>
          <cell r="D70" t="str">
            <v>Яцина Артем</v>
          </cell>
          <cell r="E70">
            <v>40126</v>
          </cell>
          <cell r="F70" t="str">
            <v>КМС</v>
          </cell>
          <cell r="G70" t="str">
            <v>Санкт-Петербург</v>
          </cell>
        </row>
        <row r="71">
          <cell r="B71">
            <v>65</v>
          </cell>
          <cell r="C71">
            <v>10141468619</v>
          </cell>
          <cell r="D71" t="str">
            <v>Клюев Артем</v>
          </cell>
          <cell r="E71">
            <v>39917</v>
          </cell>
          <cell r="F71" t="str">
            <v>КМС</v>
          </cell>
          <cell r="G71" t="str">
            <v>Санкт-Петербург</v>
          </cell>
        </row>
        <row r="72">
          <cell r="B72">
            <v>66</v>
          </cell>
          <cell r="D72" t="str">
            <v>Зырянов Кирилл</v>
          </cell>
          <cell r="E72">
            <v>40324</v>
          </cell>
          <cell r="F72" t="str">
            <v>КМС</v>
          </cell>
          <cell r="G72" t="str">
            <v>Санкт-Петербург</v>
          </cell>
        </row>
        <row r="73">
          <cell r="B73">
            <v>67</v>
          </cell>
          <cell r="D73" t="str">
            <v>Константинов Феликс</v>
          </cell>
          <cell r="E73">
            <v>40255</v>
          </cell>
          <cell r="F73" t="str">
            <v>2 РС</v>
          </cell>
          <cell r="G73" t="str">
            <v>Санкт-Петербург</v>
          </cell>
        </row>
        <row r="74">
          <cell r="B74">
            <v>68</v>
          </cell>
          <cell r="D74" t="str">
            <v>Сысоев Игнат</v>
          </cell>
          <cell r="E74">
            <v>40289</v>
          </cell>
          <cell r="F74" t="str">
            <v>2 РС</v>
          </cell>
          <cell r="G74" t="str">
            <v>Санкт-Петербург</v>
          </cell>
        </row>
        <row r="75">
          <cell r="B75">
            <v>69</v>
          </cell>
          <cell r="D75" t="str">
            <v>Гречишкин Кирилл</v>
          </cell>
          <cell r="E75">
            <v>40415</v>
          </cell>
          <cell r="F75" t="str">
            <v>3 РС</v>
          </cell>
          <cell r="G75" t="str">
            <v>Санкт-Петербург</v>
          </cell>
        </row>
        <row r="76">
          <cell r="B76">
            <v>70</v>
          </cell>
          <cell r="D76" t="str">
            <v>Петухов Максим</v>
          </cell>
          <cell r="E76">
            <v>40387</v>
          </cell>
          <cell r="F76" t="str">
            <v>3 РС</v>
          </cell>
          <cell r="G76" t="str">
            <v>Санкт-Петербург</v>
          </cell>
        </row>
        <row r="77">
          <cell r="B77">
            <v>71</v>
          </cell>
          <cell r="D77" t="str">
            <v>Степанов Тарас</v>
          </cell>
          <cell r="E77">
            <v>39611</v>
          </cell>
          <cell r="F77" t="str">
            <v>КМС</v>
          </cell>
          <cell r="G77" t="str">
            <v>Ленинградская область</v>
          </cell>
        </row>
        <row r="78">
          <cell r="B78">
            <v>72</v>
          </cell>
          <cell r="D78" t="str">
            <v>Кезерев Николай</v>
          </cell>
          <cell r="E78">
            <v>39672</v>
          </cell>
          <cell r="F78" t="str">
            <v>КМС</v>
          </cell>
          <cell r="G78" t="str">
            <v>Ленинградская область</v>
          </cell>
        </row>
        <row r="79">
          <cell r="B79">
            <v>73</v>
          </cell>
          <cell r="D79" t="str">
            <v>Ломов Кирилл</v>
          </cell>
          <cell r="E79">
            <v>39894</v>
          </cell>
          <cell r="F79" t="str">
            <v>КМС</v>
          </cell>
          <cell r="G79" t="str">
            <v>Ленинградская область</v>
          </cell>
        </row>
        <row r="80">
          <cell r="B80">
            <v>74</v>
          </cell>
          <cell r="D80" t="str">
            <v>Минаев Иван</v>
          </cell>
          <cell r="E80">
            <v>39892</v>
          </cell>
          <cell r="F80" t="str">
            <v>2 СР</v>
          </cell>
          <cell r="G80" t="str">
            <v>Ленинградская область</v>
          </cell>
        </row>
        <row r="81">
          <cell r="B81">
            <v>75</v>
          </cell>
          <cell r="C81">
            <v>10094255385</v>
          </cell>
          <cell r="D81" t="str">
            <v>Изотова Анна</v>
          </cell>
          <cell r="E81">
            <v>39316</v>
          </cell>
          <cell r="F81" t="str">
            <v>МС</v>
          </cell>
          <cell r="G81" t="str">
            <v>Тульская область</v>
          </cell>
        </row>
        <row r="82">
          <cell r="B82">
            <v>76</v>
          </cell>
          <cell r="C82">
            <v>10007498585</v>
          </cell>
          <cell r="D82" t="str">
            <v>Юрченко Александра</v>
          </cell>
          <cell r="E82">
            <v>39346</v>
          </cell>
          <cell r="F82" t="str">
            <v>МС</v>
          </cell>
          <cell r="G82" t="str">
            <v>Тульская область</v>
          </cell>
        </row>
        <row r="83">
          <cell r="B83">
            <v>77</v>
          </cell>
          <cell r="C83">
            <v>10091966589</v>
          </cell>
          <cell r="D83" t="str">
            <v>Ростовцева Мария</v>
          </cell>
          <cell r="E83">
            <v>36294</v>
          </cell>
          <cell r="F83" t="str">
            <v>МС</v>
          </cell>
          <cell r="G83" t="str">
            <v>Тульская область</v>
          </cell>
        </row>
        <row r="84">
          <cell r="B84">
            <v>78</v>
          </cell>
          <cell r="C84">
            <v>10083324091</v>
          </cell>
          <cell r="D84" t="str">
            <v xml:space="preserve">Кокунов Григорий </v>
          </cell>
          <cell r="E84">
            <v>39854</v>
          </cell>
          <cell r="F84" t="str">
            <v>КМС</v>
          </cell>
          <cell r="G84" t="str">
            <v>Санкт-Петербург</v>
          </cell>
        </row>
        <row r="85">
          <cell r="B85">
            <v>80</v>
          </cell>
          <cell r="C85">
            <v>10036076809</v>
          </cell>
          <cell r="D85" t="str">
            <v xml:space="preserve">Абайдуллина Инна </v>
          </cell>
          <cell r="E85">
            <v>37700</v>
          </cell>
          <cell r="F85" t="str">
            <v>МСМК</v>
          </cell>
          <cell r="G85" t="str">
            <v>Тульская область</v>
          </cell>
        </row>
        <row r="86">
          <cell r="B86">
            <v>81</v>
          </cell>
          <cell r="C86">
            <v>10142115084</v>
          </cell>
          <cell r="D86" t="str">
            <v>Флоринская Яна</v>
          </cell>
          <cell r="E86">
            <v>31040</v>
          </cell>
          <cell r="F86" t="str">
            <v>КМС</v>
          </cell>
          <cell r="G86" t="str">
            <v>Тульская область</v>
          </cell>
        </row>
        <row r="87">
          <cell r="B87">
            <v>82</v>
          </cell>
          <cell r="C87">
            <v>10009721505</v>
          </cell>
          <cell r="D87" t="str">
            <v>Фролова Наталья</v>
          </cell>
          <cell r="E87">
            <v>35616</v>
          </cell>
          <cell r="F87" t="str">
            <v>МС</v>
          </cell>
          <cell r="G87" t="str">
            <v>Тульская область</v>
          </cell>
        </row>
        <row r="88">
          <cell r="B88">
            <v>83</v>
          </cell>
          <cell r="C88">
            <v>10009183557</v>
          </cell>
          <cell r="D88" t="str">
            <v>Климова Диана</v>
          </cell>
          <cell r="E88">
            <v>35346</v>
          </cell>
          <cell r="F88" t="str">
            <v>МСМК</v>
          </cell>
          <cell r="G88" t="str">
            <v>Тульская область</v>
          </cell>
        </row>
        <row r="89">
          <cell r="B89">
            <v>84</v>
          </cell>
          <cell r="C89">
            <v>10136682074</v>
          </cell>
          <cell r="D89" t="str">
            <v>Родионова Александра</v>
          </cell>
          <cell r="E89">
            <v>32030</v>
          </cell>
          <cell r="F89" t="str">
            <v>КМС</v>
          </cell>
          <cell r="G89" t="str">
            <v>Тульская область</v>
          </cell>
        </row>
        <row r="90">
          <cell r="B90">
            <v>85</v>
          </cell>
          <cell r="C90">
            <v>10141993331</v>
          </cell>
          <cell r="D90" t="str">
            <v>Шишкин Иван</v>
          </cell>
          <cell r="E90">
            <v>39651</v>
          </cell>
          <cell r="F90" t="str">
            <v>КМС</v>
          </cell>
          <cell r="G90" t="str">
            <v>Тульская область</v>
          </cell>
        </row>
        <row r="91">
          <cell r="B91">
            <v>86</v>
          </cell>
          <cell r="C91">
            <v>10132250184</v>
          </cell>
          <cell r="D91" t="str">
            <v>Янчук Роман</v>
          </cell>
          <cell r="E91">
            <v>39759</v>
          </cell>
          <cell r="F91" t="str">
            <v>КМС</v>
          </cell>
          <cell r="G91" t="str">
            <v>Тульская область</v>
          </cell>
        </row>
        <row r="92">
          <cell r="B92">
            <v>87</v>
          </cell>
          <cell r="C92">
            <v>10142595943</v>
          </cell>
          <cell r="D92" t="str">
            <v>Мишина Алена</v>
          </cell>
          <cell r="E92">
            <v>39871</v>
          </cell>
          <cell r="F92" t="str">
            <v>1 СР</v>
          </cell>
          <cell r="G92" t="str">
            <v>Тульская область</v>
          </cell>
        </row>
        <row r="93">
          <cell r="B93">
            <v>88</v>
          </cell>
          <cell r="C93">
            <v>10007740277</v>
          </cell>
          <cell r="D93" t="str">
            <v>Абасова Наталья</v>
          </cell>
          <cell r="E93">
            <v>34840</v>
          </cell>
          <cell r="F93" t="str">
            <v>МСМК</v>
          </cell>
          <cell r="G93" t="str">
            <v>Московская область</v>
          </cell>
        </row>
        <row r="94">
          <cell r="B94">
            <v>89</v>
          </cell>
          <cell r="C94">
            <v>10101387010</v>
          </cell>
          <cell r="D94" t="str">
            <v>Сагдиева Асия</v>
          </cell>
          <cell r="E94">
            <v>38387</v>
          </cell>
          <cell r="F94" t="str">
            <v>МС</v>
          </cell>
          <cell r="G94" t="str">
            <v>Иркутская область</v>
          </cell>
        </row>
        <row r="95">
          <cell r="B95">
            <v>90</v>
          </cell>
          <cell r="C95">
            <v>10117776774</v>
          </cell>
          <cell r="D95" t="str">
            <v>Алексеенко Сабрина</v>
          </cell>
          <cell r="E95">
            <v>39255</v>
          </cell>
          <cell r="F95" t="str">
            <v>КМС</v>
          </cell>
          <cell r="G95" t="str">
            <v>Иркутская область</v>
          </cell>
        </row>
        <row r="96">
          <cell r="B96">
            <v>91</v>
          </cell>
          <cell r="C96">
            <v>10109564413</v>
          </cell>
          <cell r="D96" t="str">
            <v>Радуненко Анна</v>
          </cell>
          <cell r="E96">
            <v>39437</v>
          </cell>
          <cell r="F96" t="str">
            <v>КМС</v>
          </cell>
          <cell r="G96" t="str">
            <v>Иркутская область</v>
          </cell>
        </row>
        <row r="97">
          <cell r="B97">
            <v>92</v>
          </cell>
          <cell r="C97">
            <v>10119123155</v>
          </cell>
          <cell r="D97" t="str">
            <v>Шишкина Виктория</v>
          </cell>
          <cell r="E97">
            <v>39607</v>
          </cell>
          <cell r="F97" t="str">
            <v>КМС</v>
          </cell>
          <cell r="G97" t="str">
            <v>Иркутская область</v>
          </cell>
        </row>
        <row r="98">
          <cell r="B98">
            <v>93</v>
          </cell>
          <cell r="C98">
            <v>10111058920</v>
          </cell>
          <cell r="D98" t="str">
            <v>Желонкина Софья</v>
          </cell>
          <cell r="E98">
            <v>38947</v>
          </cell>
          <cell r="F98" t="str">
            <v>КМС</v>
          </cell>
          <cell r="G98" t="str">
            <v>Санкт-Петербург</v>
          </cell>
        </row>
        <row r="99">
          <cell r="B99">
            <v>94</v>
          </cell>
          <cell r="C99">
            <v>10105526785</v>
          </cell>
          <cell r="D99" t="str">
            <v>Касимова Виолетта</v>
          </cell>
          <cell r="E99">
            <v>39379</v>
          </cell>
          <cell r="F99" t="str">
            <v>КМС</v>
          </cell>
          <cell r="G99" t="str">
            <v>Санкт-Петербург</v>
          </cell>
        </row>
        <row r="100">
          <cell r="B100">
            <v>95</v>
          </cell>
          <cell r="C100">
            <v>10123783704</v>
          </cell>
          <cell r="D100" t="str">
            <v>Таджиева Алина</v>
          </cell>
          <cell r="E100">
            <v>39323</v>
          </cell>
          <cell r="F100" t="str">
            <v>КМС</v>
          </cell>
          <cell r="G100" t="str">
            <v>Санкт-Петербург</v>
          </cell>
        </row>
        <row r="101">
          <cell r="B101">
            <v>96</v>
          </cell>
          <cell r="C101">
            <v>10111016480</v>
          </cell>
          <cell r="D101" t="str">
            <v>Журавлева Екатерина</v>
          </cell>
          <cell r="E101">
            <v>38870</v>
          </cell>
          <cell r="F101" t="str">
            <v>КМС</v>
          </cell>
          <cell r="G101" t="str">
            <v>Санкт-Петербург</v>
          </cell>
        </row>
        <row r="102">
          <cell r="B102">
            <v>97</v>
          </cell>
          <cell r="C102">
            <v>10116088368</v>
          </cell>
          <cell r="D102" t="str">
            <v>Гладченко Татьяна</v>
          </cell>
          <cell r="E102">
            <v>39045</v>
          </cell>
          <cell r="F102" t="str">
            <v>КМС</v>
          </cell>
          <cell r="G102" t="str">
            <v>Санкт-Петербург</v>
          </cell>
        </row>
        <row r="103">
          <cell r="B103">
            <v>98</v>
          </cell>
          <cell r="C103">
            <v>10117352200</v>
          </cell>
          <cell r="D103" t="str">
            <v>Осипова Виктория</v>
          </cell>
          <cell r="E103">
            <v>39275</v>
          </cell>
          <cell r="F103" t="str">
            <v>КМС</v>
          </cell>
          <cell r="G103" t="str">
            <v>Санкт-Петербург</v>
          </cell>
        </row>
        <row r="104">
          <cell r="B104">
            <v>99</v>
          </cell>
          <cell r="C104">
            <v>10111079330</v>
          </cell>
          <cell r="D104" t="str">
            <v>Давыдовская Ольга</v>
          </cell>
          <cell r="E104">
            <v>38887</v>
          </cell>
          <cell r="F104" t="str">
            <v>КМС</v>
          </cell>
          <cell r="G104" t="str">
            <v>Санкт-Петербург</v>
          </cell>
        </row>
        <row r="105">
          <cell r="B105">
            <v>100</v>
          </cell>
          <cell r="C105">
            <v>10110342433</v>
          </cell>
          <cell r="D105" t="str">
            <v xml:space="preserve">Кирсанов Алексей </v>
          </cell>
          <cell r="E105">
            <v>38775</v>
          </cell>
          <cell r="F105" t="str">
            <v>КМС</v>
          </cell>
          <cell r="G105" t="str">
            <v>Санкт-Петербург</v>
          </cell>
        </row>
        <row r="106">
          <cell r="B106">
            <v>101</v>
          </cell>
          <cell r="C106">
            <v>10092183326</v>
          </cell>
          <cell r="D106" t="str">
            <v>Керницкий Максим</v>
          </cell>
          <cell r="E106">
            <v>38983</v>
          </cell>
          <cell r="F106" t="str">
            <v>КМС</v>
          </cell>
          <cell r="G106" t="str">
            <v>Санкт-Петербург</v>
          </cell>
        </row>
        <row r="107">
          <cell r="B107">
            <v>102</v>
          </cell>
          <cell r="C107">
            <v>10090566392</v>
          </cell>
          <cell r="D107" t="str">
            <v>Жогло Ефим</v>
          </cell>
          <cell r="E107">
            <v>38750</v>
          </cell>
          <cell r="F107" t="str">
            <v>КМС</v>
          </cell>
          <cell r="G107" t="str">
            <v>Санкт-Петербург</v>
          </cell>
        </row>
        <row r="108">
          <cell r="B108">
            <v>103</v>
          </cell>
          <cell r="C108">
            <v>10091550301</v>
          </cell>
          <cell r="D108" t="str">
            <v>Никонов Александр</v>
          </cell>
          <cell r="E108">
            <v>38875</v>
          </cell>
          <cell r="F108" t="str">
            <v>КМС</v>
          </cell>
          <cell r="G108" t="str">
            <v>Санкт-Петербург</v>
          </cell>
        </row>
        <row r="109">
          <cell r="B109">
            <v>104</v>
          </cell>
          <cell r="C109">
            <v>10095277121</v>
          </cell>
          <cell r="D109" t="str">
            <v>Попов Максим</v>
          </cell>
          <cell r="E109">
            <v>38766</v>
          </cell>
          <cell r="F109" t="str">
            <v>КМС</v>
          </cell>
          <cell r="G109" t="str">
            <v>Санкт-Петербург</v>
          </cell>
        </row>
        <row r="110">
          <cell r="B110">
            <v>105</v>
          </cell>
          <cell r="C110">
            <v>10109160649</v>
          </cell>
          <cell r="D110" t="str">
            <v>Созинов Владислав</v>
          </cell>
          <cell r="E110">
            <v>38970</v>
          </cell>
          <cell r="F110" t="str">
            <v>КМС</v>
          </cell>
          <cell r="G110" t="str">
            <v>Санкт-Петербург</v>
          </cell>
        </row>
        <row r="111">
          <cell r="B111">
            <v>106</v>
          </cell>
          <cell r="C111">
            <v>10116165463</v>
          </cell>
          <cell r="D111" t="str">
            <v>Грамарчук Трофим</v>
          </cell>
          <cell r="E111">
            <v>39120</v>
          </cell>
          <cell r="F111" t="str">
            <v>КМС</v>
          </cell>
          <cell r="G111" t="str">
            <v>Санкт-Петербург</v>
          </cell>
        </row>
        <row r="112">
          <cell r="B112">
            <v>107</v>
          </cell>
          <cell r="C112">
            <v>10106037350</v>
          </cell>
          <cell r="D112" t="str">
            <v>Хворостов Богдан</v>
          </cell>
          <cell r="E112">
            <v>39137</v>
          </cell>
          <cell r="F112" t="str">
            <v>КМС</v>
          </cell>
          <cell r="G112" t="str">
            <v>Санкт-Петербург</v>
          </cell>
        </row>
        <row r="113">
          <cell r="B113">
            <v>108</v>
          </cell>
          <cell r="C113">
            <v>10105978645</v>
          </cell>
          <cell r="D113" t="str">
            <v>Гончаров Александр</v>
          </cell>
          <cell r="E113">
            <v>39215</v>
          </cell>
          <cell r="F113" t="str">
            <v>КМС</v>
          </cell>
          <cell r="G113" t="str">
            <v>Санкт-Петербург</v>
          </cell>
        </row>
        <row r="114">
          <cell r="B114">
            <v>109</v>
          </cell>
          <cell r="C114">
            <v>10136971963</v>
          </cell>
          <cell r="D114" t="str">
            <v>Жатько Владислава</v>
          </cell>
          <cell r="E114">
            <v>39973</v>
          </cell>
          <cell r="F114" t="str">
            <v>КМС</v>
          </cell>
          <cell r="G114" t="str">
            <v>Санкт-Петербург</v>
          </cell>
        </row>
        <row r="115">
          <cell r="B115">
            <v>110</v>
          </cell>
          <cell r="C115">
            <v>10136909420</v>
          </cell>
          <cell r="D115" t="str">
            <v>Адцеева Софья</v>
          </cell>
          <cell r="E115">
            <v>40172</v>
          </cell>
          <cell r="F115" t="str">
            <v>1 СР</v>
          </cell>
          <cell r="G115" t="str">
            <v>Санкт-Петербург</v>
          </cell>
        </row>
        <row r="116">
          <cell r="B116">
            <v>111</v>
          </cell>
          <cell r="C116">
            <v>10104034605</v>
          </cell>
          <cell r="D116" t="str">
            <v>Дяченко Андрей</v>
          </cell>
          <cell r="E116">
            <v>39124</v>
          </cell>
          <cell r="F116" t="str">
            <v>КМС</v>
          </cell>
          <cell r="G116" t="str">
            <v>Санкт-Петербург</v>
          </cell>
        </row>
        <row r="117">
          <cell r="B117">
            <v>112</v>
          </cell>
          <cell r="C117">
            <v>10088344146</v>
          </cell>
          <cell r="D117" t="str">
            <v>Мучкаева Людмила</v>
          </cell>
          <cell r="E117">
            <v>38624</v>
          </cell>
          <cell r="F117" t="str">
            <v>МС</v>
          </cell>
          <cell r="G117" t="str">
            <v>Санкт-Петербург</v>
          </cell>
        </row>
        <row r="118">
          <cell r="B118">
            <v>113</v>
          </cell>
          <cell r="C118">
            <v>10093069258</v>
          </cell>
          <cell r="D118" t="str">
            <v>Богданова Алена</v>
          </cell>
          <cell r="E118">
            <v>38836</v>
          </cell>
          <cell r="F118" t="str">
            <v>КМС</v>
          </cell>
          <cell r="G118" t="str">
            <v>Санкт-Петербург</v>
          </cell>
        </row>
        <row r="119">
          <cell r="B119">
            <v>114</v>
          </cell>
          <cell r="C119">
            <v>10136740880</v>
          </cell>
          <cell r="D119" t="str">
            <v xml:space="preserve">Мершина Валерия </v>
          </cell>
          <cell r="E119">
            <v>40357</v>
          </cell>
          <cell r="F119" t="str">
            <v>1 СР</v>
          </cell>
          <cell r="G119" t="str">
            <v>Санкт-Петербург</v>
          </cell>
        </row>
        <row r="120">
          <cell r="B120">
            <v>115</v>
          </cell>
          <cell r="C120">
            <v>10083844154</v>
          </cell>
          <cell r="D120" t="str">
            <v>Смирнова Анна</v>
          </cell>
          <cell r="E120">
            <v>39353</v>
          </cell>
          <cell r="F120" t="str">
            <v>КМС</v>
          </cell>
          <cell r="G120" t="str">
            <v>Москва</v>
          </cell>
        </row>
        <row r="121">
          <cell r="B121">
            <v>116</v>
          </cell>
          <cell r="C121">
            <v>10036017494</v>
          </cell>
          <cell r="D121" t="str">
            <v>Голяева Валерия</v>
          </cell>
          <cell r="E121">
            <v>37057</v>
          </cell>
          <cell r="F121" t="str">
            <v>МС</v>
          </cell>
          <cell r="G121" t="str">
            <v>Москва</v>
          </cell>
        </row>
        <row r="122">
          <cell r="B122">
            <v>117</v>
          </cell>
          <cell r="C122">
            <v>10091170179</v>
          </cell>
          <cell r="D122" t="str">
            <v>Малькова Татьяна</v>
          </cell>
          <cell r="E122">
            <v>38712</v>
          </cell>
          <cell r="F122" t="str">
            <v>МС</v>
          </cell>
          <cell r="G122" t="str">
            <v>Москва</v>
          </cell>
        </row>
        <row r="123">
          <cell r="B123">
            <v>118</v>
          </cell>
          <cell r="C123">
            <v>10005408742</v>
          </cell>
          <cell r="D123" t="str">
            <v>Чистик Ярослав</v>
          </cell>
          <cell r="E123">
            <v>32573</v>
          </cell>
          <cell r="F123" t="str">
            <v>МСМК</v>
          </cell>
          <cell r="G123" t="str">
            <v>Москва</v>
          </cell>
        </row>
        <row r="124">
          <cell r="B124">
            <v>119</v>
          </cell>
          <cell r="C124">
            <v>10078168947</v>
          </cell>
          <cell r="D124" t="str">
            <v>Жидков Леон</v>
          </cell>
          <cell r="E124">
            <v>38184</v>
          </cell>
          <cell r="F124" t="str">
            <v>КМС</v>
          </cell>
          <cell r="G124" t="str">
            <v>Санкт-Петербург</v>
          </cell>
        </row>
        <row r="125">
          <cell r="B125">
            <v>120</v>
          </cell>
          <cell r="C125">
            <v>10101780565</v>
          </cell>
          <cell r="D125" t="str">
            <v>Водопьянов Александр</v>
          </cell>
          <cell r="E125">
            <v>38579</v>
          </cell>
          <cell r="F125" t="str">
            <v>КМС</v>
          </cell>
          <cell r="G125" t="str">
            <v>Москва</v>
          </cell>
        </row>
        <row r="126">
          <cell r="B126">
            <v>121</v>
          </cell>
          <cell r="C126">
            <v>10006886576</v>
          </cell>
          <cell r="D126" t="str">
            <v>Манаков Виктор</v>
          </cell>
          <cell r="E126">
            <v>33764</v>
          </cell>
          <cell r="F126" t="str">
            <v>ЗМС</v>
          </cell>
          <cell r="G126" t="str">
            <v>Москва</v>
          </cell>
        </row>
        <row r="127">
          <cell r="B127">
            <v>122</v>
          </cell>
          <cell r="C127">
            <v>10015266568</v>
          </cell>
          <cell r="D127" t="str">
            <v>Шакотько Александр</v>
          </cell>
          <cell r="E127">
            <v>36288</v>
          </cell>
          <cell r="F127" t="str">
            <v>МС</v>
          </cell>
          <cell r="G127" t="str">
            <v>Москва</v>
          </cell>
        </row>
        <row r="128">
          <cell r="B128">
            <v>124</v>
          </cell>
          <cell r="C128">
            <v>10113386213</v>
          </cell>
          <cell r="D128" t="str">
            <v>Бортник  Иван</v>
          </cell>
          <cell r="E128">
            <v>39330</v>
          </cell>
          <cell r="F128" t="str">
            <v>КМС</v>
          </cell>
          <cell r="G128" t="str">
            <v>Москва</v>
          </cell>
        </row>
        <row r="129">
          <cell r="B129">
            <v>125</v>
          </cell>
          <cell r="C129">
            <v>10110374361</v>
          </cell>
          <cell r="D129" t="str">
            <v>Голков Михаил</v>
          </cell>
          <cell r="E129">
            <v>38749</v>
          </cell>
          <cell r="F129" t="str">
            <v>МС</v>
          </cell>
          <cell r="G129" t="str">
            <v>Санкт-Петербург</v>
          </cell>
        </row>
        <row r="130">
          <cell r="B130">
            <v>126</v>
          </cell>
          <cell r="C130">
            <v>10127315514</v>
          </cell>
          <cell r="D130" t="str">
            <v>Шекелашвили Александр</v>
          </cell>
          <cell r="E130">
            <v>39949</v>
          </cell>
          <cell r="F130" t="str">
            <v>1 СР</v>
          </cell>
          <cell r="G130" t="str">
            <v>Санкт-Петербург</v>
          </cell>
        </row>
        <row r="131">
          <cell r="B131">
            <v>127</v>
          </cell>
          <cell r="D131" t="str">
            <v>Клименко Эвелина</v>
          </cell>
          <cell r="E131">
            <v>39217</v>
          </cell>
          <cell r="F131" t="str">
            <v>КМС</v>
          </cell>
          <cell r="G131" t="str">
            <v>Санкт-Петербург</v>
          </cell>
        </row>
        <row r="132">
          <cell r="B132">
            <v>128</v>
          </cell>
          <cell r="D132" t="str">
            <v>Иевлев Кнонстантин</v>
          </cell>
          <cell r="E132">
            <v>37870</v>
          </cell>
          <cell r="F132" t="str">
            <v>КМС</v>
          </cell>
          <cell r="G132" t="str">
            <v>Санкт-Петербург</v>
          </cell>
        </row>
        <row r="133">
          <cell r="B133">
            <v>129</v>
          </cell>
          <cell r="D133" t="str">
            <v>Годин Михаил</v>
          </cell>
          <cell r="E133">
            <v>38312</v>
          </cell>
          <cell r="F133" t="str">
            <v>МС</v>
          </cell>
          <cell r="G133" t="str">
            <v>Санкт-Петербург</v>
          </cell>
        </row>
        <row r="134">
          <cell r="B134">
            <v>130</v>
          </cell>
          <cell r="D134" t="str">
            <v>Алексеев Лаврентий</v>
          </cell>
          <cell r="E134">
            <v>37602</v>
          </cell>
          <cell r="F134" t="str">
            <v>МС</v>
          </cell>
          <cell r="G134" t="str">
            <v>Санкт-Петербург</v>
          </cell>
        </row>
        <row r="135">
          <cell r="B135">
            <v>131</v>
          </cell>
          <cell r="D135" t="str">
            <v>Шекалашвили Давид</v>
          </cell>
          <cell r="E135">
            <v>37834</v>
          </cell>
          <cell r="F135" t="str">
            <v>МС</v>
          </cell>
          <cell r="G135" t="str">
            <v>Санкт-Петербург</v>
          </cell>
        </row>
        <row r="136">
          <cell r="B136">
            <v>132</v>
          </cell>
          <cell r="D136" t="str">
            <v>Леоничева Елизавета</v>
          </cell>
          <cell r="E136">
            <v>38378</v>
          </cell>
          <cell r="F136" t="str">
            <v>МС</v>
          </cell>
          <cell r="G136" t="str">
            <v>Санкт-Петербург</v>
          </cell>
        </row>
        <row r="137">
          <cell r="B137">
            <v>133</v>
          </cell>
          <cell r="D137" t="str">
            <v xml:space="preserve">Ефимова Виктория </v>
          </cell>
          <cell r="E137">
            <v>38895</v>
          </cell>
          <cell r="F137" t="str">
            <v>МС</v>
          </cell>
          <cell r="G137" t="str">
            <v>Санкт-Петербург</v>
          </cell>
        </row>
        <row r="138">
          <cell r="B138">
            <v>134</v>
          </cell>
          <cell r="D138" t="str">
            <v>Беляева Анна</v>
          </cell>
          <cell r="E138">
            <v>38965</v>
          </cell>
          <cell r="F138" t="str">
            <v>КМС</v>
          </cell>
          <cell r="G138" t="str">
            <v>Санкт-Петербург</v>
          </cell>
        </row>
        <row r="139">
          <cell r="B139">
            <v>135</v>
          </cell>
          <cell r="D139" t="str">
            <v>Гуца Дарья</v>
          </cell>
          <cell r="E139">
            <v>38975</v>
          </cell>
          <cell r="F139" t="str">
            <v>КМС</v>
          </cell>
          <cell r="G139" t="str">
            <v>Санкт-Петербург</v>
          </cell>
        </row>
        <row r="140">
          <cell r="B140">
            <v>136</v>
          </cell>
          <cell r="D140" t="str">
            <v>Галиханов Денис</v>
          </cell>
          <cell r="E140">
            <v>38909</v>
          </cell>
          <cell r="F140" t="str">
            <v>КМС</v>
          </cell>
          <cell r="G140" t="str">
            <v>Санкт-Петербург</v>
          </cell>
        </row>
        <row r="141">
          <cell r="B141">
            <v>137</v>
          </cell>
          <cell r="D141" t="str">
            <v>Иминова Камила</v>
          </cell>
          <cell r="E141">
            <v>38763</v>
          </cell>
          <cell r="F141" t="str">
            <v>КМС</v>
          </cell>
          <cell r="G141" t="str">
            <v>Санкт-Петербург</v>
          </cell>
        </row>
        <row r="142">
          <cell r="B142">
            <v>138</v>
          </cell>
          <cell r="D142" t="str">
            <v>Беляева Мария</v>
          </cell>
          <cell r="E142">
            <v>39866</v>
          </cell>
          <cell r="F142" t="str">
            <v>КМС</v>
          </cell>
          <cell r="G142" t="str">
            <v>Санкт-Петербург</v>
          </cell>
        </row>
        <row r="143">
          <cell r="B143">
            <v>139</v>
          </cell>
          <cell r="D143" t="str">
            <v>Павловский Дмитрий</v>
          </cell>
          <cell r="E143">
            <v>39347</v>
          </cell>
          <cell r="F143" t="str">
            <v>КМС</v>
          </cell>
          <cell r="G143" t="str">
            <v>Санкт-Петербург</v>
          </cell>
        </row>
        <row r="144">
          <cell r="B144">
            <v>140</v>
          </cell>
          <cell r="D144" t="str">
            <v>Цветков Артем</v>
          </cell>
          <cell r="E144">
            <v>39295</v>
          </cell>
          <cell r="F144" t="str">
            <v>КМС</v>
          </cell>
          <cell r="G144" t="str">
            <v>Санкт-Петербург</v>
          </cell>
        </row>
        <row r="145">
          <cell r="B145">
            <v>141</v>
          </cell>
          <cell r="D145" t="str">
            <v>Сибаева Снежанна</v>
          </cell>
          <cell r="E145">
            <v>39402</v>
          </cell>
          <cell r="F145" t="str">
            <v>3 СР</v>
          </cell>
          <cell r="G145" t="str">
            <v>Санкт-Петербург</v>
          </cell>
        </row>
        <row r="146">
          <cell r="B146">
            <v>142</v>
          </cell>
          <cell r="D146" t="str">
            <v>Мокеев Захар</v>
          </cell>
          <cell r="E146">
            <v>39466</v>
          </cell>
          <cell r="F146" t="str">
            <v>1 СР</v>
          </cell>
          <cell r="G146" t="str">
            <v>Санкт-Петербург</v>
          </cell>
        </row>
        <row r="147">
          <cell r="B147">
            <v>143</v>
          </cell>
          <cell r="D147" t="str">
            <v>Чертихина Юлия</v>
          </cell>
          <cell r="E147">
            <v>39121</v>
          </cell>
          <cell r="F147" t="str">
            <v>МС</v>
          </cell>
          <cell r="G147" t="str">
            <v>Санкт-Петербург</v>
          </cell>
        </row>
        <row r="148">
          <cell r="B148">
            <v>144</v>
          </cell>
          <cell r="D148" t="str">
            <v>Леоньтьев Кирилл</v>
          </cell>
          <cell r="E148">
            <v>40332</v>
          </cell>
          <cell r="G148" t="str">
            <v>Санкт-Петербург</v>
          </cell>
        </row>
        <row r="149">
          <cell r="B149">
            <v>145</v>
          </cell>
          <cell r="D149" t="str">
            <v>Швецов Максим</v>
          </cell>
          <cell r="E149">
            <v>40438</v>
          </cell>
          <cell r="G149" t="str">
            <v>Санкт-Петербург</v>
          </cell>
        </row>
        <row r="150">
          <cell r="B150">
            <v>146</v>
          </cell>
          <cell r="D150" t="str">
            <v>Надршин Тимур</v>
          </cell>
          <cell r="E150">
            <v>2010</v>
          </cell>
          <cell r="G150" t="str">
            <v>Санкт-Петербург</v>
          </cell>
        </row>
        <row r="151">
          <cell r="B151">
            <v>147</v>
          </cell>
          <cell r="D151" t="str">
            <v>Авдеева Мария</v>
          </cell>
          <cell r="E151">
            <v>2010</v>
          </cell>
          <cell r="G151" t="str">
            <v>Санкт-Петербург</v>
          </cell>
        </row>
        <row r="152">
          <cell r="B152">
            <v>148</v>
          </cell>
          <cell r="C152">
            <v>10144646178</v>
          </cell>
          <cell r="D152" t="str">
            <v>Рэппо Эрика</v>
          </cell>
          <cell r="E152">
            <v>40295</v>
          </cell>
          <cell r="F152" t="str">
            <v>КМС</v>
          </cell>
          <cell r="G152" t="str">
            <v>Санкт-Петербург</v>
          </cell>
        </row>
        <row r="153">
          <cell r="D153" t="str">
            <v xml:space="preserve"> </v>
          </cell>
        </row>
        <row r="154">
          <cell r="D154" t="str">
            <v xml:space="preserve"> </v>
          </cell>
        </row>
        <row r="155">
          <cell r="D155" t="str">
            <v xml:space="preserve"> </v>
          </cell>
        </row>
        <row r="156">
          <cell r="D156" t="str">
            <v xml:space="preserve"> </v>
          </cell>
        </row>
      </sheetData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933CB"/>
    <pageSetUpPr fitToPage="1"/>
  </sheetPr>
  <dimension ref="A1:V79"/>
  <sheetViews>
    <sheetView tabSelected="1" topLeftCell="A34" workbookViewId="0">
      <selection activeCell="H51" sqref="H51"/>
    </sheetView>
  </sheetViews>
  <sheetFormatPr defaultRowHeight="12.75" x14ac:dyDescent="0.2"/>
  <cols>
    <col min="1" max="1" width="6.7109375" style="1" customWidth="1"/>
    <col min="2" max="2" width="7.28515625" style="1" customWidth="1"/>
    <col min="3" max="3" width="13" style="1" customWidth="1"/>
    <col min="4" max="4" width="20" style="1" customWidth="1"/>
    <col min="5" max="5" width="11.7109375" style="1" customWidth="1"/>
    <col min="6" max="6" width="9.140625" style="1"/>
    <col min="7" max="7" width="21.5703125" style="1" customWidth="1"/>
    <col min="8" max="8" width="7.5703125" style="1" customWidth="1"/>
    <col min="9" max="9" width="6.28515625" style="1" customWidth="1"/>
    <col min="10" max="10" width="8" style="1" customWidth="1"/>
    <col min="11" max="11" width="5.85546875" style="1" customWidth="1"/>
    <col min="12" max="12" width="7.5703125" style="1" customWidth="1"/>
    <col min="13" max="13" width="5.140625" style="1" customWidth="1"/>
    <col min="14" max="14" width="9.140625" style="1"/>
    <col min="15" max="15" width="5.85546875" style="1" customWidth="1"/>
    <col min="16" max="25" width="9.140625" style="1"/>
    <col min="26" max="26" width="12" style="1" bestFit="1" customWidth="1"/>
    <col min="27" max="16384" width="9.140625" style="1"/>
  </cols>
  <sheetData>
    <row r="1" spans="1:19" ht="21" x14ac:dyDescent="0.2">
      <c r="A1" s="147" t="s">
        <v>0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147"/>
      <c r="S1" s="147"/>
    </row>
    <row r="2" spans="1:19" ht="3" customHeight="1" x14ac:dyDescent="0.2">
      <c r="A2" s="147"/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</row>
    <row r="3" spans="1:19" ht="21" x14ac:dyDescent="0.2">
      <c r="A3" s="147" t="s">
        <v>1</v>
      </c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/>
    </row>
    <row r="4" spans="1:19" ht="9.75" customHeight="1" x14ac:dyDescent="0.2">
      <c r="A4" s="147"/>
      <c r="B4" s="147"/>
      <c r="C4" s="147"/>
      <c r="D4" s="147"/>
      <c r="E4" s="147"/>
      <c r="F4" s="147"/>
      <c r="G4" s="147"/>
      <c r="H4" s="147"/>
      <c r="I4" s="147"/>
      <c r="J4" s="147"/>
      <c r="K4" s="147"/>
      <c r="L4" s="147"/>
      <c r="M4" s="147"/>
      <c r="N4" s="147"/>
      <c r="O4" s="147"/>
      <c r="P4" s="147"/>
      <c r="Q4" s="147"/>
      <c r="R4" s="147"/>
      <c r="S4" s="147"/>
    </row>
    <row r="5" spans="1:19" ht="9.75" customHeight="1" x14ac:dyDescent="0.2">
      <c r="A5" s="89" t="s">
        <v>2</v>
      </c>
      <c r="B5" s="89"/>
      <c r="C5" s="89"/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</row>
    <row r="6" spans="1:19" ht="28.5" x14ac:dyDescent="0.2">
      <c r="A6" s="148" t="s">
        <v>3</v>
      </c>
      <c r="B6" s="148"/>
      <c r="C6" s="148"/>
      <c r="D6" s="148"/>
      <c r="E6" s="148"/>
      <c r="F6" s="148"/>
      <c r="G6" s="148"/>
      <c r="H6" s="148"/>
      <c r="I6" s="148"/>
      <c r="J6" s="148"/>
      <c r="K6" s="148"/>
      <c r="L6" s="148"/>
      <c r="M6" s="148"/>
      <c r="N6" s="148"/>
      <c r="O6" s="148"/>
      <c r="P6" s="148"/>
      <c r="Q6" s="148"/>
      <c r="R6" s="148"/>
      <c r="S6" s="148"/>
    </row>
    <row r="7" spans="1:19" ht="21" x14ac:dyDescent="0.2">
      <c r="A7" s="133" t="s">
        <v>4</v>
      </c>
      <c r="B7" s="133"/>
      <c r="C7" s="133"/>
      <c r="D7" s="133"/>
      <c r="E7" s="133"/>
      <c r="F7" s="133"/>
      <c r="G7" s="133"/>
      <c r="H7" s="133"/>
      <c r="I7" s="133"/>
      <c r="J7" s="133"/>
      <c r="K7" s="133"/>
      <c r="L7" s="133"/>
      <c r="M7" s="133"/>
      <c r="N7" s="133"/>
      <c r="O7" s="133"/>
      <c r="P7" s="133"/>
      <c r="Q7" s="133"/>
      <c r="R7" s="133"/>
      <c r="S7" s="133"/>
    </row>
    <row r="8" spans="1:19" ht="9" customHeight="1" thickBot="1" x14ac:dyDescent="0.25">
      <c r="A8" s="134"/>
      <c r="B8" s="134"/>
      <c r="C8" s="134"/>
      <c r="D8" s="134"/>
      <c r="E8" s="134"/>
      <c r="F8" s="134"/>
      <c r="G8" s="134"/>
      <c r="H8" s="134"/>
      <c r="I8" s="134"/>
      <c r="J8" s="134"/>
      <c r="K8" s="134"/>
      <c r="L8" s="134"/>
      <c r="M8" s="134"/>
      <c r="N8" s="134"/>
      <c r="O8" s="134"/>
      <c r="P8" s="134"/>
      <c r="Q8" s="134"/>
      <c r="R8" s="134"/>
      <c r="S8" s="134"/>
    </row>
    <row r="9" spans="1:19" ht="19.5" thickTop="1" x14ac:dyDescent="0.2">
      <c r="A9" s="135" t="s">
        <v>5</v>
      </c>
      <c r="B9" s="136"/>
      <c r="C9" s="136"/>
      <c r="D9" s="136"/>
      <c r="E9" s="136"/>
      <c r="F9" s="136"/>
      <c r="G9" s="136"/>
      <c r="H9" s="136"/>
      <c r="I9" s="136"/>
      <c r="J9" s="136"/>
      <c r="K9" s="136"/>
      <c r="L9" s="136"/>
      <c r="M9" s="136"/>
      <c r="N9" s="136"/>
      <c r="O9" s="136"/>
      <c r="P9" s="136"/>
      <c r="Q9" s="136"/>
      <c r="R9" s="136"/>
      <c r="S9" s="137"/>
    </row>
    <row r="10" spans="1:19" ht="18.75" x14ac:dyDescent="0.2">
      <c r="A10" s="138" t="s">
        <v>6</v>
      </c>
      <c r="B10" s="139"/>
      <c r="C10" s="139"/>
      <c r="D10" s="139"/>
      <c r="E10" s="139"/>
      <c r="F10" s="139"/>
      <c r="G10" s="139"/>
      <c r="H10" s="139"/>
      <c r="I10" s="139"/>
      <c r="J10" s="139"/>
      <c r="K10" s="139"/>
      <c r="L10" s="139"/>
      <c r="M10" s="139"/>
      <c r="N10" s="139"/>
      <c r="O10" s="139"/>
      <c r="P10" s="139"/>
      <c r="Q10" s="139"/>
      <c r="R10" s="139"/>
      <c r="S10" s="140"/>
    </row>
    <row r="11" spans="1:19" ht="18.75" x14ac:dyDescent="0.2">
      <c r="A11" s="141" t="s">
        <v>7</v>
      </c>
      <c r="B11" s="142"/>
      <c r="C11" s="142"/>
      <c r="D11" s="142"/>
      <c r="E11" s="142"/>
      <c r="F11" s="142"/>
      <c r="G11" s="142"/>
      <c r="H11" s="142"/>
      <c r="I11" s="142"/>
      <c r="J11" s="142"/>
      <c r="K11" s="142"/>
      <c r="L11" s="142"/>
      <c r="M11" s="142"/>
      <c r="N11" s="142"/>
      <c r="O11" s="142"/>
      <c r="P11" s="142"/>
      <c r="Q11" s="142"/>
      <c r="R11" s="142"/>
      <c r="S11" s="143"/>
    </row>
    <row r="12" spans="1:19" ht="21" x14ac:dyDescent="0.2">
      <c r="A12" s="144" t="s">
        <v>2</v>
      </c>
      <c r="B12" s="145"/>
      <c r="C12" s="145"/>
      <c r="D12" s="145"/>
      <c r="E12" s="145"/>
      <c r="F12" s="145"/>
      <c r="G12" s="145"/>
      <c r="H12" s="145"/>
      <c r="I12" s="145"/>
      <c r="J12" s="145"/>
      <c r="K12" s="145"/>
      <c r="L12" s="145"/>
      <c r="M12" s="145"/>
      <c r="N12" s="145"/>
      <c r="O12" s="145"/>
      <c r="P12" s="145"/>
      <c r="Q12" s="145"/>
      <c r="R12" s="145"/>
      <c r="S12" s="146"/>
    </row>
    <row r="13" spans="1:19" ht="15.75" x14ac:dyDescent="0.2">
      <c r="A13" s="125" t="s">
        <v>8</v>
      </c>
      <c r="B13" s="126"/>
      <c r="C13" s="126"/>
      <c r="D13" s="126"/>
      <c r="E13" s="2"/>
      <c r="F13" s="3"/>
      <c r="G13" s="4"/>
      <c r="H13" s="5"/>
      <c r="I13" s="5"/>
      <c r="J13" s="5"/>
      <c r="K13" s="5"/>
      <c r="L13" s="5"/>
      <c r="M13" s="5"/>
      <c r="N13" s="5"/>
      <c r="O13" s="5"/>
      <c r="P13" s="5"/>
      <c r="Q13" s="6"/>
      <c r="R13" s="7"/>
      <c r="S13" s="8" t="s">
        <v>9</v>
      </c>
    </row>
    <row r="14" spans="1:19" ht="15.75" x14ac:dyDescent="0.2">
      <c r="A14" s="127" t="s">
        <v>10</v>
      </c>
      <c r="B14" s="128"/>
      <c r="C14" s="128"/>
      <c r="D14" s="128"/>
      <c r="E14" s="9"/>
      <c r="F14" s="10"/>
      <c r="G14" s="11"/>
      <c r="H14" s="12"/>
      <c r="I14" s="12"/>
      <c r="J14" s="12"/>
      <c r="K14" s="12"/>
      <c r="L14" s="12"/>
      <c r="M14" s="12"/>
      <c r="N14" s="12"/>
      <c r="O14" s="12"/>
      <c r="P14" s="12"/>
      <c r="Q14" s="13"/>
      <c r="R14" s="14"/>
      <c r="S14" s="15" t="s">
        <v>11</v>
      </c>
    </row>
    <row r="15" spans="1:19" ht="15" x14ac:dyDescent="0.2">
      <c r="A15" s="99" t="s">
        <v>12</v>
      </c>
      <c r="B15" s="100"/>
      <c r="C15" s="100"/>
      <c r="D15" s="100"/>
      <c r="E15" s="100"/>
      <c r="F15" s="100"/>
      <c r="G15" s="129"/>
      <c r="H15" s="130" t="s">
        <v>13</v>
      </c>
      <c r="I15" s="131"/>
      <c r="J15" s="131"/>
      <c r="K15" s="131"/>
      <c r="L15" s="131"/>
      <c r="M15" s="131"/>
      <c r="N15" s="131"/>
      <c r="O15" s="131"/>
      <c r="P15" s="131"/>
      <c r="Q15" s="131"/>
      <c r="R15" s="131"/>
      <c r="S15" s="132"/>
    </row>
    <row r="16" spans="1:19" ht="15" x14ac:dyDescent="0.2">
      <c r="A16" s="16"/>
      <c r="B16" s="17"/>
      <c r="C16" s="17"/>
      <c r="D16" s="18"/>
      <c r="E16" s="19" t="s">
        <v>2</v>
      </c>
      <c r="F16" s="18"/>
      <c r="G16" s="19"/>
      <c r="H16" s="111" t="s">
        <v>14</v>
      </c>
      <c r="I16" s="112"/>
      <c r="J16" s="112"/>
      <c r="K16" s="112"/>
      <c r="L16" s="112"/>
      <c r="M16" s="112"/>
      <c r="N16" s="112"/>
      <c r="O16" s="112"/>
      <c r="P16" s="112"/>
      <c r="Q16" s="112"/>
      <c r="R16" s="112"/>
      <c r="S16" s="113"/>
    </row>
    <row r="17" spans="1:22" ht="15" x14ac:dyDescent="0.25">
      <c r="A17" s="16" t="s">
        <v>15</v>
      </c>
      <c r="B17" s="17"/>
      <c r="C17" s="17"/>
      <c r="D17" s="19"/>
      <c r="E17" s="20"/>
      <c r="F17" s="18"/>
      <c r="G17" s="21" t="s">
        <v>16</v>
      </c>
      <c r="H17" s="111" t="s">
        <v>17</v>
      </c>
      <c r="I17" s="112"/>
      <c r="J17" s="112"/>
      <c r="K17" s="112"/>
      <c r="L17" s="112"/>
      <c r="M17" s="112"/>
      <c r="N17" s="112"/>
      <c r="O17" s="112"/>
      <c r="P17" s="112"/>
      <c r="Q17" s="112"/>
      <c r="R17" s="112"/>
      <c r="S17" s="113"/>
    </row>
    <row r="18" spans="1:22" ht="15" x14ac:dyDescent="0.25">
      <c r="A18" s="16" t="s">
        <v>18</v>
      </c>
      <c r="B18" s="17"/>
      <c r="C18" s="17"/>
      <c r="D18" s="19"/>
      <c r="E18" s="20"/>
      <c r="F18" s="18"/>
      <c r="G18" s="21" t="s">
        <v>19</v>
      </c>
      <c r="H18" s="111" t="s">
        <v>20</v>
      </c>
      <c r="I18" s="112"/>
      <c r="J18" s="112"/>
      <c r="K18" s="112"/>
      <c r="L18" s="112"/>
      <c r="M18" s="112"/>
      <c r="N18" s="112"/>
      <c r="O18" s="112"/>
      <c r="P18" s="112"/>
      <c r="Q18" s="112"/>
      <c r="R18" s="112"/>
      <c r="S18" s="113"/>
    </row>
    <row r="19" spans="1:22" ht="16.5" thickBot="1" x14ac:dyDescent="0.3">
      <c r="A19" s="16" t="s">
        <v>21</v>
      </c>
      <c r="B19" s="22"/>
      <c r="C19" s="22"/>
      <c r="D19" s="23"/>
      <c r="E19" s="24"/>
      <c r="F19" s="23"/>
      <c r="G19" s="21" t="s">
        <v>22</v>
      </c>
      <c r="H19" s="25" t="s">
        <v>23</v>
      </c>
      <c r="I19" s="26"/>
      <c r="J19" s="26"/>
      <c r="K19" s="26"/>
      <c r="L19" s="26"/>
      <c r="M19" s="26"/>
      <c r="N19" s="26"/>
      <c r="O19" s="26"/>
      <c r="P19" s="26"/>
      <c r="Q19" s="27">
        <v>1</v>
      </c>
      <c r="S19" s="28" t="s">
        <v>24</v>
      </c>
    </row>
    <row r="20" spans="1:22" ht="14.25" thickTop="1" thickBot="1" x14ac:dyDescent="0.25">
      <c r="A20" s="29"/>
      <c r="B20" s="30"/>
      <c r="C20" s="30"/>
      <c r="D20" s="29"/>
      <c r="E20" s="31"/>
      <c r="F20" s="29"/>
      <c r="G20" s="29"/>
      <c r="H20" s="32"/>
      <c r="I20" s="32"/>
      <c r="J20" s="32"/>
      <c r="K20" s="32"/>
      <c r="L20" s="32"/>
      <c r="M20" s="32"/>
      <c r="N20" s="32"/>
      <c r="O20" s="32"/>
      <c r="P20" s="32"/>
      <c r="Q20" s="33"/>
      <c r="R20" s="29"/>
      <c r="S20" s="29"/>
    </row>
    <row r="21" spans="1:22" ht="13.5" thickTop="1" x14ac:dyDescent="0.2">
      <c r="A21" s="114" t="s">
        <v>25</v>
      </c>
      <c r="B21" s="116" t="s">
        <v>26</v>
      </c>
      <c r="C21" s="116" t="s">
        <v>27</v>
      </c>
      <c r="D21" s="116" t="s">
        <v>28</v>
      </c>
      <c r="E21" s="118" t="s">
        <v>29</v>
      </c>
      <c r="F21" s="116" t="s">
        <v>30</v>
      </c>
      <c r="G21" s="116" t="s">
        <v>31</v>
      </c>
      <c r="H21" s="120" t="s">
        <v>32</v>
      </c>
      <c r="I21" s="121"/>
      <c r="J21" s="121"/>
      <c r="K21" s="121"/>
      <c r="L21" s="121"/>
      <c r="M21" s="121"/>
      <c r="N21" s="121"/>
      <c r="O21" s="122"/>
      <c r="P21" s="123" t="s">
        <v>33</v>
      </c>
      <c r="Q21" s="102" t="s">
        <v>34</v>
      </c>
      <c r="R21" s="104" t="s">
        <v>35</v>
      </c>
      <c r="S21" s="106" t="s">
        <v>36</v>
      </c>
      <c r="U21" s="108" t="s">
        <v>37</v>
      </c>
      <c r="V21" s="108">
        <v>750</v>
      </c>
    </row>
    <row r="22" spans="1:22" x14ac:dyDescent="0.2">
      <c r="A22" s="115"/>
      <c r="B22" s="117"/>
      <c r="C22" s="117"/>
      <c r="D22" s="117"/>
      <c r="E22" s="119"/>
      <c r="F22" s="117"/>
      <c r="G22" s="117"/>
      <c r="H22" s="109" t="s">
        <v>38</v>
      </c>
      <c r="I22" s="110"/>
      <c r="J22" s="109" t="s">
        <v>39</v>
      </c>
      <c r="K22" s="110"/>
      <c r="L22" s="109" t="s">
        <v>40</v>
      </c>
      <c r="M22" s="110"/>
      <c r="N22" s="109" t="s">
        <v>41</v>
      </c>
      <c r="O22" s="110"/>
      <c r="P22" s="124"/>
      <c r="Q22" s="103"/>
      <c r="R22" s="105"/>
      <c r="S22" s="107"/>
      <c r="U22" s="108"/>
      <c r="V22" s="108"/>
    </row>
    <row r="23" spans="1:22" ht="5.25" customHeight="1" x14ac:dyDescent="0.2">
      <c r="A23" s="34"/>
      <c r="B23" s="35"/>
      <c r="C23" s="35"/>
      <c r="D23" s="35"/>
      <c r="E23" s="36"/>
      <c r="F23" s="35"/>
      <c r="G23" s="35"/>
      <c r="H23" s="37"/>
      <c r="I23" s="38"/>
      <c r="J23" s="37"/>
      <c r="K23" s="38"/>
      <c r="L23" s="37"/>
      <c r="M23" s="38"/>
      <c r="N23" s="37"/>
      <c r="O23" s="38"/>
      <c r="P23" s="39"/>
      <c r="Q23" s="40"/>
      <c r="R23" s="41"/>
      <c r="S23" s="42"/>
      <c r="U23" s="43"/>
      <c r="V23" s="43"/>
    </row>
    <row r="24" spans="1:22" ht="18.75" customHeight="1" x14ac:dyDescent="0.2">
      <c r="A24" s="44">
        <v>1</v>
      </c>
      <c r="B24" s="45">
        <v>10</v>
      </c>
      <c r="C24" s="46">
        <v>10125311654</v>
      </c>
      <c r="D24" s="47" t="s">
        <v>42</v>
      </c>
      <c r="E24" s="48">
        <v>39586</v>
      </c>
      <c r="F24" s="48" t="s">
        <v>43</v>
      </c>
      <c r="G24" s="48" t="s">
        <v>44</v>
      </c>
      <c r="H24" s="49">
        <v>19.405000000000001</v>
      </c>
      <c r="I24" s="50">
        <v>4</v>
      </c>
      <c r="J24" s="49">
        <v>14.842999999999996</v>
      </c>
      <c r="K24" s="50">
        <v>2</v>
      </c>
      <c r="L24" s="49">
        <v>15.465000000000003</v>
      </c>
      <c r="M24" s="50">
        <v>3</v>
      </c>
      <c r="N24" s="49">
        <v>15.978000000000002</v>
      </c>
      <c r="O24" s="51">
        <f>RANK(N24,N$9:N$86,1)</f>
        <v>1</v>
      </c>
      <c r="P24" s="52">
        <v>7.6031250000000014E-4</v>
      </c>
      <c r="Q24" s="53">
        <f>1/(HOUR(P24)+MINUTE(P24)/60+SECOND(P24)/3600)</f>
        <v>54.545454545454547</v>
      </c>
      <c r="R24" s="54" t="s">
        <v>43</v>
      </c>
      <c r="S24" s="55"/>
      <c r="U24" s="56">
        <v>3.8373842592592588E-4</v>
      </c>
      <c r="V24" s="56">
        <v>5.47650462962963E-4</v>
      </c>
    </row>
    <row r="25" spans="1:22" ht="18.75" customHeight="1" x14ac:dyDescent="0.2">
      <c r="A25" s="44">
        <v>2</v>
      </c>
      <c r="B25" s="45">
        <v>41</v>
      </c>
      <c r="C25" s="46">
        <v>10142424474</v>
      </c>
      <c r="D25" s="47" t="s">
        <v>45</v>
      </c>
      <c r="E25" s="48">
        <v>40048</v>
      </c>
      <c r="F25" s="48" t="s">
        <v>43</v>
      </c>
      <c r="G25" s="48" t="s">
        <v>44</v>
      </c>
      <c r="H25" s="49">
        <v>19.349</v>
      </c>
      <c r="I25" s="50">
        <v>3</v>
      </c>
      <c r="J25" s="49">
        <v>14.854000000000003</v>
      </c>
      <c r="K25" s="50">
        <v>3</v>
      </c>
      <c r="L25" s="49">
        <v>15.734999999999999</v>
      </c>
      <c r="M25" s="50">
        <v>7</v>
      </c>
      <c r="N25" s="49">
        <v>16.593000000000004</v>
      </c>
      <c r="O25" s="51">
        <f t="shared" ref="O25:O62" si="0">RANK(N25,N$9:N$86,1)</f>
        <v>9</v>
      </c>
      <c r="P25" s="52">
        <v>7.7003472222222219E-4</v>
      </c>
      <c r="Q25" s="53">
        <f t="shared" ref="Q25:Q62" si="1">1/(HOUR(P25)+MINUTE(P25)/60+SECOND(P25)/3600)</f>
        <v>53.731343283582092</v>
      </c>
      <c r="R25" s="54" t="s">
        <v>43</v>
      </c>
      <c r="S25" s="55"/>
      <c r="U25" s="56">
        <v>3.805092592592592E-4</v>
      </c>
      <c r="V25" s="56">
        <v>5.5015046296296301E-4</v>
      </c>
    </row>
    <row r="26" spans="1:22" ht="18.75" customHeight="1" x14ac:dyDescent="0.2">
      <c r="A26" s="44">
        <v>3</v>
      </c>
      <c r="B26" s="45">
        <v>17</v>
      </c>
      <c r="C26" s="46">
        <v>10137306716</v>
      </c>
      <c r="D26" s="47" t="s">
        <v>46</v>
      </c>
      <c r="E26" s="48">
        <v>39955</v>
      </c>
      <c r="F26" s="48" t="s">
        <v>43</v>
      </c>
      <c r="G26" s="48" t="s">
        <v>44</v>
      </c>
      <c r="H26" s="49">
        <v>19.835999999999999</v>
      </c>
      <c r="I26" s="50">
        <v>10</v>
      </c>
      <c r="J26" s="49">
        <v>15.204999999999998</v>
      </c>
      <c r="K26" s="50">
        <v>10</v>
      </c>
      <c r="L26" s="49">
        <v>15.732000000000006</v>
      </c>
      <c r="M26" s="50">
        <v>6</v>
      </c>
      <c r="N26" s="49">
        <v>16.339999999999996</v>
      </c>
      <c r="O26" s="51">
        <f t="shared" si="0"/>
        <v>4</v>
      </c>
      <c r="P26" s="52">
        <v>7.7677083333333331E-4</v>
      </c>
      <c r="Q26" s="53">
        <f t="shared" si="1"/>
        <v>53.731343283582092</v>
      </c>
      <c r="R26" s="54" t="s">
        <v>43</v>
      </c>
      <c r="S26" s="55"/>
      <c r="U26" s="56">
        <v>3.9276620370370371E-4</v>
      </c>
      <c r="V26" s="56">
        <v>5.6113425925925916E-4</v>
      </c>
    </row>
    <row r="27" spans="1:22" ht="18.75" customHeight="1" x14ac:dyDescent="0.2">
      <c r="A27" s="44">
        <v>4</v>
      </c>
      <c r="B27" s="45">
        <v>90</v>
      </c>
      <c r="C27" s="46">
        <v>10144913435</v>
      </c>
      <c r="D27" s="47" t="s">
        <v>47</v>
      </c>
      <c r="E27" s="48">
        <v>39864</v>
      </c>
      <c r="F27" s="48" t="s">
        <v>43</v>
      </c>
      <c r="G27" s="48" t="s">
        <v>48</v>
      </c>
      <c r="H27" s="49">
        <v>19.838000000000001</v>
      </c>
      <c r="I27" s="50">
        <v>11</v>
      </c>
      <c r="J27" s="49">
        <v>14.881999999999998</v>
      </c>
      <c r="K27" s="50">
        <v>4</v>
      </c>
      <c r="L27" s="49">
        <v>15.755000000000003</v>
      </c>
      <c r="M27" s="50">
        <v>8</v>
      </c>
      <c r="N27" s="49">
        <v>16.708999999999996</v>
      </c>
      <c r="O27" s="51">
        <f t="shared" si="0"/>
        <v>11</v>
      </c>
      <c r="P27" s="52">
        <v>7.7759259259259264E-4</v>
      </c>
      <c r="Q27" s="53">
        <f t="shared" si="1"/>
        <v>53.731343283582092</v>
      </c>
      <c r="R27" s="54" t="s">
        <v>43</v>
      </c>
      <c r="S27" s="55"/>
      <c r="U27" s="56">
        <v>3.8999999999999999E-4</v>
      </c>
      <c r="V27" s="56">
        <v>5.6064814814814812E-4</v>
      </c>
    </row>
    <row r="28" spans="1:22" ht="18.75" customHeight="1" x14ac:dyDescent="0.2">
      <c r="A28" s="44">
        <v>5</v>
      </c>
      <c r="B28" s="45">
        <v>46</v>
      </c>
      <c r="C28" s="46">
        <v>10117968350</v>
      </c>
      <c r="D28" s="47" t="s">
        <v>49</v>
      </c>
      <c r="E28" s="48">
        <v>39728</v>
      </c>
      <c r="F28" s="48" t="s">
        <v>43</v>
      </c>
      <c r="G28" s="48" t="s">
        <v>44</v>
      </c>
      <c r="H28" s="49">
        <v>20.452999999999999</v>
      </c>
      <c r="I28" s="50">
        <v>16</v>
      </c>
      <c r="J28" s="49">
        <v>15.367000000000001</v>
      </c>
      <c r="K28" s="50">
        <v>12</v>
      </c>
      <c r="L28" s="49">
        <v>15.320999999999998</v>
      </c>
      <c r="M28" s="50">
        <v>2</v>
      </c>
      <c r="N28" s="49">
        <v>16.172000000000004</v>
      </c>
      <c r="O28" s="51">
        <f t="shared" si="0"/>
        <v>2</v>
      </c>
      <c r="P28" s="52">
        <v>7.7908564814814811E-4</v>
      </c>
      <c r="Q28" s="53">
        <f t="shared" si="1"/>
        <v>53.731343283582092</v>
      </c>
      <c r="R28" s="54" t="s">
        <v>43</v>
      </c>
      <c r="S28" s="55"/>
      <c r="U28" s="56">
        <v>3.8454861111111117E-4</v>
      </c>
      <c r="V28" s="56">
        <v>5.5725694444444442E-4</v>
      </c>
    </row>
    <row r="29" spans="1:22" ht="18.75" customHeight="1" x14ac:dyDescent="0.2">
      <c r="A29" s="44">
        <v>6</v>
      </c>
      <c r="B29" s="45">
        <v>64</v>
      </c>
      <c r="C29" s="46">
        <v>10133902723</v>
      </c>
      <c r="D29" s="47" t="s">
        <v>50</v>
      </c>
      <c r="E29" s="48">
        <v>39552</v>
      </c>
      <c r="F29" s="48" t="s">
        <v>43</v>
      </c>
      <c r="G29" s="48" t="s">
        <v>44</v>
      </c>
      <c r="H29" s="49">
        <v>18.747</v>
      </c>
      <c r="I29" s="50">
        <v>1</v>
      </c>
      <c r="J29" s="49">
        <v>14.637999999999998</v>
      </c>
      <c r="K29" s="50">
        <v>1</v>
      </c>
      <c r="L29" s="49">
        <v>16.271999999999998</v>
      </c>
      <c r="M29" s="50">
        <v>18</v>
      </c>
      <c r="N29" s="49">
        <v>17.707999999999998</v>
      </c>
      <c r="O29" s="51">
        <f t="shared" si="0"/>
        <v>22</v>
      </c>
      <c r="P29" s="52">
        <v>7.796875E-4</v>
      </c>
      <c r="Q29" s="53">
        <f t="shared" si="1"/>
        <v>53.731343283582092</v>
      </c>
      <c r="R29" s="54" t="s">
        <v>43</v>
      </c>
      <c r="S29" s="55"/>
      <c r="U29" s="56">
        <v>3.8799768518518523E-4</v>
      </c>
      <c r="V29" s="56">
        <v>5.6327546296296301E-4</v>
      </c>
    </row>
    <row r="30" spans="1:22" ht="18.75" customHeight="1" x14ac:dyDescent="0.2">
      <c r="A30" s="44">
        <v>7</v>
      </c>
      <c r="B30" s="45">
        <v>15</v>
      </c>
      <c r="C30" s="46">
        <v>10137272259</v>
      </c>
      <c r="D30" s="47" t="s">
        <v>51</v>
      </c>
      <c r="E30" s="48">
        <v>39956</v>
      </c>
      <c r="F30" s="48" t="s">
        <v>43</v>
      </c>
      <c r="G30" s="48" t="s">
        <v>44</v>
      </c>
      <c r="H30" s="49">
        <v>19.858000000000001</v>
      </c>
      <c r="I30" s="50">
        <v>12</v>
      </c>
      <c r="J30" s="49">
        <v>14.959</v>
      </c>
      <c r="K30" s="50">
        <v>5</v>
      </c>
      <c r="L30" s="49">
        <v>15.713999999999999</v>
      </c>
      <c r="M30" s="50">
        <v>5</v>
      </c>
      <c r="N30" s="49">
        <v>16.860999999999997</v>
      </c>
      <c r="O30" s="51">
        <f t="shared" si="0"/>
        <v>15</v>
      </c>
      <c r="P30" s="52">
        <v>7.7999999999999999E-4</v>
      </c>
      <c r="Q30" s="53">
        <f t="shared" si="1"/>
        <v>53.731343283582092</v>
      </c>
      <c r="R30" s="54" t="s">
        <v>43</v>
      </c>
      <c r="S30" s="55"/>
      <c r="U30" s="56">
        <v>4.0189814814814813E-4</v>
      </c>
      <c r="V30" s="56">
        <v>5.7325231481481485E-4</v>
      </c>
    </row>
    <row r="31" spans="1:22" ht="18.75" customHeight="1" x14ac:dyDescent="0.2">
      <c r="A31" s="44">
        <v>8</v>
      </c>
      <c r="B31" s="45">
        <v>82</v>
      </c>
      <c r="C31" s="46">
        <v>10132853810</v>
      </c>
      <c r="D31" s="47" t="s">
        <v>52</v>
      </c>
      <c r="E31" s="48">
        <v>39671</v>
      </c>
      <c r="F31" s="48" t="s">
        <v>43</v>
      </c>
      <c r="G31" s="48" t="s">
        <v>48</v>
      </c>
      <c r="H31" s="49">
        <v>19.538</v>
      </c>
      <c r="I31" s="50">
        <v>5</v>
      </c>
      <c r="J31" s="49">
        <v>15.104000000000003</v>
      </c>
      <c r="K31" s="50">
        <v>8</v>
      </c>
      <c r="L31" s="49">
        <v>16.204999999999998</v>
      </c>
      <c r="M31" s="50">
        <v>14</v>
      </c>
      <c r="N31" s="49">
        <v>16.914999999999999</v>
      </c>
      <c r="O31" s="51">
        <f t="shared" si="0"/>
        <v>17</v>
      </c>
      <c r="P31" s="52">
        <v>7.8428240740740748E-4</v>
      </c>
      <c r="Q31" s="53">
        <f t="shared" si="1"/>
        <v>52.941176470588232</v>
      </c>
      <c r="R31" s="54" t="s">
        <v>53</v>
      </c>
      <c r="S31" s="55"/>
      <c r="U31" s="56">
        <v>4.1636574074074064E-4</v>
      </c>
      <c r="V31" s="56">
        <v>5.8458333333333333E-4</v>
      </c>
    </row>
    <row r="32" spans="1:22" ht="18.75" customHeight="1" x14ac:dyDescent="0.2">
      <c r="A32" s="44">
        <v>9</v>
      </c>
      <c r="B32" s="45">
        <v>11</v>
      </c>
      <c r="C32" s="46">
        <v>10125311856</v>
      </c>
      <c r="D32" s="47" t="s">
        <v>54</v>
      </c>
      <c r="E32" s="48">
        <v>39525</v>
      </c>
      <c r="F32" s="48" t="s">
        <v>43</v>
      </c>
      <c r="G32" s="48" t="s">
        <v>44</v>
      </c>
      <c r="H32" s="49">
        <v>19.817</v>
      </c>
      <c r="I32" s="50">
        <v>8</v>
      </c>
      <c r="J32" s="49">
        <v>15.595999999999997</v>
      </c>
      <c r="K32" s="50">
        <v>18</v>
      </c>
      <c r="L32" s="49">
        <v>16.215000000000003</v>
      </c>
      <c r="M32" s="50">
        <v>15</v>
      </c>
      <c r="N32" s="49">
        <v>16.569000000000003</v>
      </c>
      <c r="O32" s="51">
        <f t="shared" si="0"/>
        <v>7</v>
      </c>
      <c r="P32" s="52">
        <v>7.893171296296295E-4</v>
      </c>
      <c r="Q32" s="53">
        <f t="shared" si="1"/>
        <v>52.941176470588232</v>
      </c>
      <c r="R32" s="54" t="s">
        <v>53</v>
      </c>
      <c r="S32" s="55"/>
      <c r="U32" s="56">
        <v>3.8622685185185179E-4</v>
      </c>
      <c r="V32" s="56">
        <v>5.6708333333333339E-4</v>
      </c>
    </row>
    <row r="33" spans="1:22" ht="18.75" customHeight="1" x14ac:dyDescent="0.2">
      <c r="A33" s="44">
        <v>10</v>
      </c>
      <c r="B33" s="45">
        <v>39</v>
      </c>
      <c r="C33" s="46">
        <v>10126386738</v>
      </c>
      <c r="D33" s="47" t="s">
        <v>55</v>
      </c>
      <c r="E33" s="48">
        <v>39793</v>
      </c>
      <c r="F33" s="48" t="s">
        <v>43</v>
      </c>
      <c r="G33" s="48" t="s">
        <v>44</v>
      </c>
      <c r="H33" s="49">
        <v>19.693000000000001</v>
      </c>
      <c r="I33" s="50">
        <v>6</v>
      </c>
      <c r="J33" s="49">
        <v>15.016999999999999</v>
      </c>
      <c r="K33" s="50">
        <v>6</v>
      </c>
      <c r="L33" s="49">
        <v>16.156999999999996</v>
      </c>
      <c r="M33" s="50">
        <v>13</v>
      </c>
      <c r="N33" s="49">
        <v>17.411999999999999</v>
      </c>
      <c r="O33" s="51">
        <f t="shared" si="0"/>
        <v>20</v>
      </c>
      <c r="P33" s="52">
        <v>7.9026620370370373E-4</v>
      </c>
      <c r="Q33" s="53">
        <f t="shared" si="1"/>
        <v>52.941176470588232</v>
      </c>
      <c r="R33" s="54" t="s">
        <v>53</v>
      </c>
      <c r="S33" s="55"/>
      <c r="U33" s="56">
        <v>4.0908564814814817E-4</v>
      </c>
      <c r="V33" s="56">
        <v>5.8429398148148143E-4</v>
      </c>
    </row>
    <row r="34" spans="1:22" ht="18.75" customHeight="1" x14ac:dyDescent="0.2">
      <c r="A34" s="44">
        <v>11</v>
      </c>
      <c r="B34" s="45">
        <v>40</v>
      </c>
      <c r="C34" s="46">
        <v>10126302973</v>
      </c>
      <c r="D34" s="47" t="s">
        <v>56</v>
      </c>
      <c r="E34" s="48">
        <v>39472</v>
      </c>
      <c r="F34" s="48" t="s">
        <v>43</v>
      </c>
      <c r="G34" s="48" t="s">
        <v>44</v>
      </c>
      <c r="H34" s="49">
        <v>19.699000000000002</v>
      </c>
      <c r="I34" s="50">
        <v>7</v>
      </c>
      <c r="J34" s="49">
        <v>15.023999999999997</v>
      </c>
      <c r="K34" s="50">
        <v>7</v>
      </c>
      <c r="L34" s="49">
        <v>16.611000000000004</v>
      </c>
      <c r="M34" s="50">
        <v>23</v>
      </c>
      <c r="N34" s="49">
        <v>17.004999999999995</v>
      </c>
      <c r="O34" s="51">
        <f t="shared" si="0"/>
        <v>18</v>
      </c>
      <c r="P34" s="52">
        <v>7.9096064814814827E-4</v>
      </c>
      <c r="Q34" s="53">
        <f t="shared" si="1"/>
        <v>52.941176470588232</v>
      </c>
      <c r="R34" s="54" t="s">
        <v>53</v>
      </c>
      <c r="S34" s="55"/>
      <c r="U34" s="56">
        <v>3.9195601851851853E-4</v>
      </c>
      <c r="V34" s="56">
        <v>5.7032407407407411E-4</v>
      </c>
    </row>
    <row r="35" spans="1:22" ht="18.75" customHeight="1" x14ac:dyDescent="0.2">
      <c r="A35" s="44">
        <v>12</v>
      </c>
      <c r="B35" s="45">
        <v>13</v>
      </c>
      <c r="C35" s="46">
        <v>10125311957</v>
      </c>
      <c r="D35" s="47" t="s">
        <v>57</v>
      </c>
      <c r="E35" s="48">
        <v>39525</v>
      </c>
      <c r="F35" s="48" t="s">
        <v>43</v>
      </c>
      <c r="G35" s="48" t="s">
        <v>44</v>
      </c>
      <c r="H35" s="49">
        <v>20.193999999999999</v>
      </c>
      <c r="I35" s="50">
        <v>15</v>
      </c>
      <c r="J35" s="49">
        <v>15.634000000000004</v>
      </c>
      <c r="K35" s="50">
        <v>20</v>
      </c>
      <c r="L35" s="49">
        <v>16.031999999999996</v>
      </c>
      <c r="M35" s="50">
        <v>10</v>
      </c>
      <c r="N35" s="49">
        <v>16.828000000000003</v>
      </c>
      <c r="O35" s="51">
        <f t="shared" si="0"/>
        <v>13</v>
      </c>
      <c r="P35" s="52">
        <v>7.9500000000000003E-4</v>
      </c>
      <c r="Q35" s="53">
        <f t="shared" si="1"/>
        <v>52.173913043478265</v>
      </c>
      <c r="R35" s="54" t="s">
        <v>53</v>
      </c>
      <c r="S35" s="55"/>
      <c r="U35" s="56">
        <v>4.0836805555555564E-4</v>
      </c>
      <c r="V35" s="56">
        <v>5.8229166666666661E-4</v>
      </c>
    </row>
    <row r="36" spans="1:22" ht="18.75" customHeight="1" x14ac:dyDescent="0.2">
      <c r="A36" s="44">
        <v>13</v>
      </c>
      <c r="B36" s="45">
        <v>100</v>
      </c>
      <c r="C36" s="46">
        <v>10139061608</v>
      </c>
      <c r="D36" s="47" t="s">
        <v>58</v>
      </c>
      <c r="E36" s="48">
        <v>39562</v>
      </c>
      <c r="F36" s="48" t="s">
        <v>43</v>
      </c>
      <c r="G36" s="48" t="s">
        <v>59</v>
      </c>
      <c r="H36" s="49">
        <v>21.324999999999999</v>
      </c>
      <c r="I36" s="50">
        <v>35</v>
      </c>
      <c r="J36" s="49">
        <v>15.381000000000004</v>
      </c>
      <c r="K36" s="50">
        <v>13</v>
      </c>
      <c r="L36" s="49">
        <v>15.614999999999995</v>
      </c>
      <c r="M36" s="50">
        <v>4</v>
      </c>
      <c r="N36" s="49">
        <v>16.591000000000008</v>
      </c>
      <c r="O36" s="51">
        <f t="shared" si="0"/>
        <v>8</v>
      </c>
      <c r="P36" s="52">
        <v>7.9759259259259269E-4</v>
      </c>
      <c r="Q36" s="53">
        <f t="shared" si="1"/>
        <v>52.173913043478265</v>
      </c>
      <c r="R36" s="54" t="s">
        <v>53</v>
      </c>
      <c r="S36" s="55"/>
      <c r="U36" s="56">
        <v>4.0406249999999996E-4</v>
      </c>
      <c r="V36" s="56">
        <v>5.8335648148148146E-4</v>
      </c>
    </row>
    <row r="37" spans="1:22" ht="18.75" customHeight="1" x14ac:dyDescent="0.2">
      <c r="A37" s="44">
        <v>14</v>
      </c>
      <c r="B37" s="45">
        <v>19</v>
      </c>
      <c r="C37" s="46">
        <v>10141468319</v>
      </c>
      <c r="D37" s="47" t="s">
        <v>60</v>
      </c>
      <c r="E37" s="48">
        <v>39917</v>
      </c>
      <c r="F37" s="48" t="s">
        <v>43</v>
      </c>
      <c r="G37" s="48" t="s">
        <v>44</v>
      </c>
      <c r="H37" s="49">
        <v>20.651</v>
      </c>
      <c r="I37" s="50">
        <v>21</v>
      </c>
      <c r="J37" s="49">
        <v>15.446999999999999</v>
      </c>
      <c r="K37" s="50">
        <v>14</v>
      </c>
      <c r="L37" s="49">
        <v>16.027000000000001</v>
      </c>
      <c r="M37" s="50">
        <v>9</v>
      </c>
      <c r="N37" s="49">
        <v>16.837999999999994</v>
      </c>
      <c r="O37" s="51">
        <f t="shared" si="0"/>
        <v>14</v>
      </c>
      <c r="P37" s="52">
        <v>7.9818287037037021E-4</v>
      </c>
      <c r="Q37" s="53">
        <f t="shared" si="1"/>
        <v>52.173913043478265</v>
      </c>
      <c r="R37" s="54" t="s">
        <v>53</v>
      </c>
      <c r="S37" s="55"/>
      <c r="U37" s="56">
        <v>3.9282407407407408E-4</v>
      </c>
      <c r="V37" s="56">
        <v>5.7167824074074076E-4</v>
      </c>
    </row>
    <row r="38" spans="1:22" ht="18.75" customHeight="1" x14ac:dyDescent="0.2">
      <c r="A38" s="44">
        <v>15</v>
      </c>
      <c r="B38" s="45">
        <v>24</v>
      </c>
      <c r="C38" s="46">
        <v>10142293324</v>
      </c>
      <c r="D38" s="47" t="s">
        <v>61</v>
      </c>
      <c r="E38" s="48">
        <v>40387</v>
      </c>
      <c r="F38" s="48" t="s">
        <v>43</v>
      </c>
      <c r="G38" s="48" t="s">
        <v>44</v>
      </c>
      <c r="H38" s="49">
        <v>20.579000000000001</v>
      </c>
      <c r="I38" s="50">
        <v>19</v>
      </c>
      <c r="J38" s="49">
        <v>15.685000000000002</v>
      </c>
      <c r="K38" s="50">
        <v>21</v>
      </c>
      <c r="L38" s="49">
        <v>16.102999999999994</v>
      </c>
      <c r="M38" s="50">
        <v>12</v>
      </c>
      <c r="N38" s="49">
        <v>16.640000000000008</v>
      </c>
      <c r="O38" s="51">
        <f t="shared" si="0"/>
        <v>10</v>
      </c>
      <c r="P38" s="52">
        <v>7.9869212962962967E-4</v>
      </c>
      <c r="Q38" s="53">
        <f t="shared" si="1"/>
        <v>52.173913043478265</v>
      </c>
      <c r="R38" s="54" t="s">
        <v>53</v>
      </c>
      <c r="S38" s="55"/>
      <c r="U38" s="56">
        <v>4.1111111111111117E-4</v>
      </c>
      <c r="V38" s="56">
        <v>5.8843750000000009E-4</v>
      </c>
    </row>
    <row r="39" spans="1:22" ht="18.75" customHeight="1" x14ac:dyDescent="0.2">
      <c r="A39" s="44">
        <v>16</v>
      </c>
      <c r="B39" s="57">
        <v>87</v>
      </c>
      <c r="C39" s="46">
        <v>10142405377</v>
      </c>
      <c r="D39" s="47" t="s">
        <v>62</v>
      </c>
      <c r="E39" s="48">
        <v>40085</v>
      </c>
      <c r="F39" s="48" t="s">
        <v>43</v>
      </c>
      <c r="G39" s="48" t="s">
        <v>48</v>
      </c>
      <c r="H39" s="49">
        <v>20.032</v>
      </c>
      <c r="I39" s="50">
        <v>13</v>
      </c>
      <c r="J39" s="49">
        <v>15.147000000000002</v>
      </c>
      <c r="K39" s="50">
        <v>9</v>
      </c>
      <c r="L39" s="49">
        <v>16.469000000000001</v>
      </c>
      <c r="M39" s="50">
        <v>20</v>
      </c>
      <c r="N39" s="49">
        <v>17.521999999999998</v>
      </c>
      <c r="O39" s="51">
        <f t="shared" si="0"/>
        <v>21</v>
      </c>
      <c r="P39" s="52">
        <v>8.0057870370370363E-4</v>
      </c>
      <c r="Q39" s="53">
        <f t="shared" si="1"/>
        <v>52.173913043478265</v>
      </c>
      <c r="R39" s="54" t="s">
        <v>53</v>
      </c>
      <c r="S39" s="55"/>
      <c r="U39" s="56">
        <v>4.0156250000000001E-4</v>
      </c>
      <c r="V39" s="56">
        <v>5.806828703703704E-4</v>
      </c>
    </row>
    <row r="40" spans="1:22" ht="18.75" customHeight="1" x14ac:dyDescent="0.2">
      <c r="A40" s="44">
        <v>17</v>
      </c>
      <c r="B40" s="45">
        <v>21</v>
      </c>
      <c r="C40" s="46">
        <v>10132607771</v>
      </c>
      <c r="D40" s="47" t="s">
        <v>63</v>
      </c>
      <c r="E40" s="48">
        <v>40255</v>
      </c>
      <c r="F40" s="48" t="s">
        <v>43</v>
      </c>
      <c r="G40" s="48" t="s">
        <v>44</v>
      </c>
      <c r="H40" s="49">
        <v>20.777999999999999</v>
      </c>
      <c r="I40" s="50">
        <v>22</v>
      </c>
      <c r="J40" s="49">
        <v>15.962000000000003</v>
      </c>
      <c r="K40" s="50">
        <v>23</v>
      </c>
      <c r="L40" s="49">
        <v>16.100000000000001</v>
      </c>
      <c r="M40" s="50">
        <v>11</v>
      </c>
      <c r="N40" s="49">
        <v>16.516999999999996</v>
      </c>
      <c r="O40" s="51">
        <f t="shared" si="0"/>
        <v>5</v>
      </c>
      <c r="P40" s="52">
        <v>8.0274305555555557E-4</v>
      </c>
      <c r="Q40" s="53">
        <f t="shared" si="1"/>
        <v>52.173913043478265</v>
      </c>
      <c r="R40" s="54" t="s">
        <v>53</v>
      </c>
      <c r="S40" s="55"/>
      <c r="U40" s="56">
        <v>4.1502314814814809E-4</v>
      </c>
      <c r="V40" s="56">
        <v>5.8968750000000004E-4</v>
      </c>
    </row>
    <row r="41" spans="1:22" ht="18.75" customHeight="1" x14ac:dyDescent="0.2">
      <c r="A41" s="44">
        <v>18</v>
      </c>
      <c r="B41" s="45">
        <v>23</v>
      </c>
      <c r="C41" s="46">
        <v>10148143434</v>
      </c>
      <c r="D41" s="47" t="s">
        <v>64</v>
      </c>
      <c r="E41" s="48">
        <v>40415</v>
      </c>
      <c r="F41" s="48" t="s">
        <v>43</v>
      </c>
      <c r="G41" s="48" t="s">
        <v>44</v>
      </c>
      <c r="H41" s="49">
        <v>20.902999999999999</v>
      </c>
      <c r="I41" s="50">
        <v>27</v>
      </c>
      <c r="J41" s="49">
        <v>15.804000000000002</v>
      </c>
      <c r="K41" s="50">
        <v>22</v>
      </c>
      <c r="L41" s="49">
        <v>16.234000000000002</v>
      </c>
      <c r="M41" s="50">
        <v>16</v>
      </c>
      <c r="N41" s="49">
        <v>16.533000000000001</v>
      </c>
      <c r="O41" s="51">
        <f t="shared" si="0"/>
        <v>6</v>
      </c>
      <c r="P41" s="52">
        <v>8.0409722222222211E-4</v>
      </c>
      <c r="Q41" s="53">
        <f t="shared" si="1"/>
        <v>52.173913043478265</v>
      </c>
      <c r="R41" s="54" t="s">
        <v>53</v>
      </c>
      <c r="S41" s="55"/>
      <c r="U41" s="56">
        <v>4.1607638888888884E-4</v>
      </c>
      <c r="V41" s="56">
        <v>5.9302083333333331E-4</v>
      </c>
    </row>
    <row r="42" spans="1:22" ht="18.75" customHeight="1" x14ac:dyDescent="0.2">
      <c r="A42" s="44">
        <v>19</v>
      </c>
      <c r="B42" s="45">
        <v>86</v>
      </c>
      <c r="C42" s="46">
        <v>10141993129</v>
      </c>
      <c r="D42" s="47" t="s">
        <v>65</v>
      </c>
      <c r="E42" s="48">
        <v>40083</v>
      </c>
      <c r="F42" s="48" t="s">
        <v>53</v>
      </c>
      <c r="G42" s="48" t="s">
        <v>48</v>
      </c>
      <c r="H42" s="49">
        <v>19.824000000000002</v>
      </c>
      <c r="I42" s="50">
        <v>9</v>
      </c>
      <c r="J42" s="49">
        <v>15.310999999999996</v>
      </c>
      <c r="K42" s="50">
        <v>11</v>
      </c>
      <c r="L42" s="49">
        <v>16.234999999999999</v>
      </c>
      <c r="M42" s="50">
        <v>17</v>
      </c>
      <c r="N42" s="49">
        <v>18.363999999999997</v>
      </c>
      <c r="O42" s="51">
        <f t="shared" si="0"/>
        <v>29</v>
      </c>
      <c r="P42" s="52">
        <v>8.0710648148148156E-4</v>
      </c>
      <c r="Q42" s="53">
        <f t="shared" si="1"/>
        <v>51.428571428571431</v>
      </c>
      <c r="R42" s="54" t="s">
        <v>53</v>
      </c>
      <c r="S42" s="55"/>
      <c r="U42" s="58">
        <v>3.9806712962962967E-4</v>
      </c>
      <c r="V42" s="56">
        <v>5.7947916666666662E-4</v>
      </c>
    </row>
    <row r="43" spans="1:22" ht="18.75" customHeight="1" x14ac:dyDescent="0.2">
      <c r="A43" s="44">
        <v>20</v>
      </c>
      <c r="B43" s="57">
        <v>88</v>
      </c>
      <c r="C43" s="46">
        <v>10111058213</v>
      </c>
      <c r="D43" s="47" t="s">
        <v>66</v>
      </c>
      <c r="E43" s="48">
        <v>40096</v>
      </c>
      <c r="F43" s="48" t="s">
        <v>53</v>
      </c>
      <c r="G43" s="48" t="s">
        <v>48</v>
      </c>
      <c r="H43" s="49">
        <v>21.042999999999999</v>
      </c>
      <c r="I43" s="50">
        <v>31</v>
      </c>
      <c r="J43" s="49">
        <v>16.100000000000001</v>
      </c>
      <c r="K43" s="50">
        <v>28</v>
      </c>
      <c r="L43" s="49">
        <v>16.293999999999997</v>
      </c>
      <c r="M43" s="50">
        <v>19</v>
      </c>
      <c r="N43" s="49">
        <v>16.739000000000004</v>
      </c>
      <c r="O43" s="51">
        <f t="shared" si="0"/>
        <v>12</v>
      </c>
      <c r="P43" s="52">
        <v>8.122222222222221E-4</v>
      </c>
      <c r="Q43" s="53">
        <f t="shared" si="1"/>
        <v>51.428571428571431</v>
      </c>
      <c r="R43" s="54" t="s">
        <v>67</v>
      </c>
      <c r="S43" s="55"/>
      <c r="U43" s="56">
        <v>4.1872685185185182E-4</v>
      </c>
      <c r="V43" s="56">
        <v>5.9515046296296302E-4</v>
      </c>
    </row>
    <row r="44" spans="1:22" ht="18.75" customHeight="1" x14ac:dyDescent="0.2">
      <c r="A44" s="44">
        <v>21</v>
      </c>
      <c r="B44" s="45">
        <v>99</v>
      </c>
      <c r="C44" s="46">
        <v>10132956163</v>
      </c>
      <c r="D44" s="47" t="s">
        <v>68</v>
      </c>
      <c r="E44" s="48">
        <v>39675</v>
      </c>
      <c r="F44" s="48" t="s">
        <v>43</v>
      </c>
      <c r="G44" s="48" t="s">
        <v>59</v>
      </c>
      <c r="H44" s="49">
        <v>20.515000000000001</v>
      </c>
      <c r="I44" s="50">
        <v>18</v>
      </c>
      <c r="J44" s="49">
        <v>15.514000000000003</v>
      </c>
      <c r="K44" s="50">
        <v>15</v>
      </c>
      <c r="L44" s="49">
        <v>16.645999999999994</v>
      </c>
      <c r="M44" s="50">
        <v>25</v>
      </c>
      <c r="N44" s="49">
        <v>17.912000000000006</v>
      </c>
      <c r="O44" s="51">
        <f t="shared" si="0"/>
        <v>25</v>
      </c>
      <c r="P44" s="52">
        <v>8.169791666666667E-4</v>
      </c>
      <c r="Q44" s="53">
        <f t="shared" si="1"/>
        <v>50.70422535211268</v>
      </c>
      <c r="R44" s="54" t="s">
        <v>67</v>
      </c>
      <c r="S44" s="55"/>
      <c r="U44" s="56">
        <v>4.0503472222222221E-4</v>
      </c>
      <c r="V44" s="56">
        <v>5.8587962962962966E-4</v>
      </c>
    </row>
    <row r="45" spans="1:22" ht="18.75" customHeight="1" x14ac:dyDescent="0.2">
      <c r="A45" s="44">
        <v>22</v>
      </c>
      <c r="B45" s="57">
        <v>14</v>
      </c>
      <c r="C45" s="46">
        <v>10137306312</v>
      </c>
      <c r="D45" s="47" t="s">
        <v>69</v>
      </c>
      <c r="E45" s="48">
        <v>39974</v>
      </c>
      <c r="F45" s="48" t="s">
        <v>43</v>
      </c>
      <c r="G45" s="48" t="s">
        <v>44</v>
      </c>
      <c r="H45" s="49">
        <v>20.853000000000002</v>
      </c>
      <c r="I45" s="50">
        <v>24</v>
      </c>
      <c r="J45" s="49">
        <v>16.036999999999999</v>
      </c>
      <c r="K45" s="50">
        <v>25</v>
      </c>
      <c r="L45" s="49">
        <v>16.616999999999997</v>
      </c>
      <c r="M45" s="50">
        <v>24</v>
      </c>
      <c r="N45" s="49">
        <v>17.374000000000002</v>
      </c>
      <c r="O45" s="51">
        <f t="shared" si="0"/>
        <v>19</v>
      </c>
      <c r="P45" s="52">
        <v>8.2038194444444444E-4</v>
      </c>
      <c r="Q45" s="53">
        <f t="shared" si="1"/>
        <v>50.70422535211268</v>
      </c>
      <c r="R45" s="54" t="s">
        <v>67</v>
      </c>
      <c r="S45" s="55"/>
      <c r="U45" s="56">
        <v>4.1907407407407404E-4</v>
      </c>
      <c r="V45" s="56">
        <v>5.9978009259259251E-4</v>
      </c>
    </row>
    <row r="46" spans="1:22" ht="18.75" customHeight="1" x14ac:dyDescent="0.2">
      <c r="A46" s="44">
        <v>23</v>
      </c>
      <c r="B46" s="57">
        <v>18</v>
      </c>
      <c r="C46" s="46">
        <v>10144862915</v>
      </c>
      <c r="D46" s="47" t="s">
        <v>70</v>
      </c>
      <c r="E46" s="48">
        <v>40126</v>
      </c>
      <c r="F46" s="48" t="s">
        <v>43</v>
      </c>
      <c r="G46" s="48" t="s">
        <v>44</v>
      </c>
      <c r="H46" s="49">
        <v>21.847000000000001</v>
      </c>
      <c r="I46" s="50">
        <v>39</v>
      </c>
      <c r="J46" s="49">
        <v>15.625999999999998</v>
      </c>
      <c r="K46" s="50">
        <v>19</v>
      </c>
      <c r="L46" s="49">
        <v>16.591999999999999</v>
      </c>
      <c r="M46" s="50">
        <v>21</v>
      </c>
      <c r="N46" s="49">
        <v>16.888000000000005</v>
      </c>
      <c r="O46" s="51">
        <f t="shared" si="0"/>
        <v>16</v>
      </c>
      <c r="P46" s="52">
        <v>8.2121527777777781E-4</v>
      </c>
      <c r="Q46" s="53">
        <f t="shared" si="1"/>
        <v>50.70422535211268</v>
      </c>
      <c r="R46" s="54" t="s">
        <v>67</v>
      </c>
      <c r="S46" s="55"/>
      <c r="U46" s="59">
        <v>4.1712962962962965E-4</v>
      </c>
      <c r="V46" s="59">
        <v>5.9790509259259259E-4</v>
      </c>
    </row>
    <row r="47" spans="1:22" ht="18.75" customHeight="1" x14ac:dyDescent="0.2">
      <c r="A47" s="44">
        <v>24</v>
      </c>
      <c r="B47" s="57">
        <v>109</v>
      </c>
      <c r="C47" s="46">
        <v>10127430803</v>
      </c>
      <c r="D47" s="47" t="s">
        <v>71</v>
      </c>
      <c r="E47" s="48">
        <v>39875</v>
      </c>
      <c r="F47" s="48" t="s">
        <v>53</v>
      </c>
      <c r="G47" s="48" t="s">
        <v>72</v>
      </c>
      <c r="H47" s="49">
        <v>21.081</v>
      </c>
      <c r="I47" s="50">
        <v>32</v>
      </c>
      <c r="J47" s="49">
        <v>16.068999999999999</v>
      </c>
      <c r="K47" s="50">
        <v>27</v>
      </c>
      <c r="L47" s="49">
        <v>-20.538999999999998</v>
      </c>
      <c r="M47" s="50">
        <v>1</v>
      </c>
      <c r="N47" s="49">
        <v>54.408999999999992</v>
      </c>
      <c r="O47" s="51">
        <f t="shared" si="0"/>
        <v>39</v>
      </c>
      <c r="P47" s="52">
        <v>8.2199074074074075E-4</v>
      </c>
      <c r="Q47" s="53">
        <f t="shared" si="1"/>
        <v>50.70422535211268</v>
      </c>
      <c r="R47" s="54" t="s">
        <v>67</v>
      </c>
      <c r="S47" s="55"/>
      <c r="U47" s="56">
        <v>4.0250000000000003E-4</v>
      </c>
      <c r="V47" s="56">
        <v>5.8480324074074077E-4</v>
      </c>
    </row>
    <row r="48" spans="1:22" ht="18.75" customHeight="1" x14ac:dyDescent="0.2">
      <c r="A48" s="44">
        <v>25</v>
      </c>
      <c r="B48" s="57">
        <v>65</v>
      </c>
      <c r="C48" s="46">
        <v>10132137121</v>
      </c>
      <c r="D48" s="47" t="s">
        <v>73</v>
      </c>
      <c r="E48" s="48">
        <v>39697</v>
      </c>
      <c r="F48" s="48" t="s">
        <v>43</v>
      </c>
      <c r="G48" s="48" t="s">
        <v>44</v>
      </c>
      <c r="H48" s="49">
        <v>20.815999999999999</v>
      </c>
      <c r="I48" s="50">
        <v>23</v>
      </c>
      <c r="J48" s="49">
        <v>15.982000000000003</v>
      </c>
      <c r="K48" s="50">
        <v>24</v>
      </c>
      <c r="L48" s="49">
        <v>16.781999999999996</v>
      </c>
      <c r="M48" s="50">
        <v>26</v>
      </c>
      <c r="N48" s="49">
        <v>18.061000000000007</v>
      </c>
      <c r="O48" s="51">
        <f t="shared" si="0"/>
        <v>26</v>
      </c>
      <c r="P48" s="52">
        <v>8.2917824074074068E-4</v>
      </c>
      <c r="Q48" s="53">
        <f t="shared" si="1"/>
        <v>50</v>
      </c>
      <c r="R48" s="54" t="s">
        <v>67</v>
      </c>
      <c r="S48" s="55"/>
      <c r="U48" s="56">
        <v>4.164351851851851E-4</v>
      </c>
      <c r="V48" s="56">
        <v>5.9851851851851852E-4</v>
      </c>
    </row>
    <row r="49" spans="1:22" ht="18.75" customHeight="1" x14ac:dyDescent="0.2">
      <c r="A49" s="44">
        <v>26</v>
      </c>
      <c r="B49" s="57">
        <v>26</v>
      </c>
      <c r="C49" s="46">
        <v>10156554041</v>
      </c>
      <c r="D49" s="47" t="s">
        <v>74</v>
      </c>
      <c r="E49" s="48">
        <v>40578</v>
      </c>
      <c r="F49" s="48" t="s">
        <v>75</v>
      </c>
      <c r="G49" s="48" t="s">
        <v>44</v>
      </c>
      <c r="H49" s="49">
        <v>21.286000000000001</v>
      </c>
      <c r="I49" s="50">
        <v>34</v>
      </c>
      <c r="J49" s="49">
        <v>16.476999999999997</v>
      </c>
      <c r="K49" s="50">
        <v>31</v>
      </c>
      <c r="L49" s="49">
        <v>17.658999999999999</v>
      </c>
      <c r="M49" s="50">
        <v>37</v>
      </c>
      <c r="N49" s="49">
        <v>16.284000000000006</v>
      </c>
      <c r="O49" s="51">
        <f t="shared" si="0"/>
        <v>3</v>
      </c>
      <c r="P49" s="52">
        <v>8.2993055555555554E-4</v>
      </c>
      <c r="Q49" s="53">
        <f t="shared" si="1"/>
        <v>50</v>
      </c>
      <c r="R49" s="54" t="s">
        <v>67</v>
      </c>
      <c r="S49" s="55"/>
      <c r="U49" s="56">
        <v>4.2474537037037041E-4</v>
      </c>
      <c r="V49" s="56">
        <v>6.0208333333333338E-4</v>
      </c>
    </row>
    <row r="50" spans="1:22" ht="18.75" customHeight="1" x14ac:dyDescent="0.2">
      <c r="A50" s="44">
        <v>27</v>
      </c>
      <c r="B50" s="57">
        <v>28</v>
      </c>
      <c r="C50" s="46">
        <v>10156552627</v>
      </c>
      <c r="D50" s="47" t="s">
        <v>76</v>
      </c>
      <c r="E50" s="48">
        <v>40691</v>
      </c>
      <c r="F50" s="48" t="s">
        <v>75</v>
      </c>
      <c r="G50" s="48" t="s">
        <v>44</v>
      </c>
      <c r="H50" s="49">
        <v>20.9</v>
      </c>
      <c r="I50" s="50">
        <v>26</v>
      </c>
      <c r="J50" s="49">
        <v>16.417000000000002</v>
      </c>
      <c r="K50" s="50">
        <v>30</v>
      </c>
      <c r="L50" s="49">
        <v>16.959000000000003</v>
      </c>
      <c r="M50" s="50">
        <v>27</v>
      </c>
      <c r="N50" s="49">
        <v>17.771999999999998</v>
      </c>
      <c r="O50" s="51">
        <f t="shared" si="0"/>
        <v>24</v>
      </c>
      <c r="P50" s="52">
        <v>8.338888888888889E-4</v>
      </c>
      <c r="Q50" s="53">
        <f t="shared" si="1"/>
        <v>50</v>
      </c>
      <c r="R50" s="54" t="s">
        <v>67</v>
      </c>
      <c r="S50" s="55"/>
      <c r="U50" s="56">
        <v>4.1225694444444448E-4</v>
      </c>
      <c r="V50" s="56">
        <v>5.9579861111111107E-4</v>
      </c>
    </row>
    <row r="51" spans="1:22" ht="18.75" customHeight="1" x14ac:dyDescent="0.2">
      <c r="A51" s="44">
        <v>28</v>
      </c>
      <c r="B51" s="45">
        <v>36</v>
      </c>
      <c r="C51" s="46">
        <v>10142216936</v>
      </c>
      <c r="D51" s="47" t="s">
        <v>77</v>
      </c>
      <c r="E51" s="48">
        <v>39466</v>
      </c>
      <c r="F51" s="48" t="s">
        <v>43</v>
      </c>
      <c r="G51" s="48" t="s">
        <v>44</v>
      </c>
      <c r="H51" s="49">
        <v>19.045000000000002</v>
      </c>
      <c r="I51" s="50">
        <v>2</v>
      </c>
      <c r="J51" s="49">
        <v>15.583999999999996</v>
      </c>
      <c r="K51" s="50">
        <v>17</v>
      </c>
      <c r="L51" s="49">
        <v>17.590000000000003</v>
      </c>
      <c r="M51" s="50">
        <v>35</v>
      </c>
      <c r="N51" s="49">
        <v>19.961999999999996</v>
      </c>
      <c r="O51" s="51">
        <f t="shared" si="0"/>
        <v>37</v>
      </c>
      <c r="P51" s="52">
        <v>8.3542824074074075E-4</v>
      </c>
      <c r="Q51" s="53">
        <f t="shared" si="1"/>
        <v>50</v>
      </c>
      <c r="R51" s="54" t="s">
        <v>67</v>
      </c>
      <c r="S51" s="55"/>
      <c r="U51" s="56">
        <v>4.1660879629629627E-4</v>
      </c>
      <c r="V51" s="56">
        <v>5.9886574074074074E-4</v>
      </c>
    </row>
    <row r="52" spans="1:22" ht="18.75" customHeight="1" x14ac:dyDescent="0.2">
      <c r="A52" s="44">
        <v>29</v>
      </c>
      <c r="B52" s="57">
        <v>98</v>
      </c>
      <c r="C52" s="46">
        <v>10135838073</v>
      </c>
      <c r="D52" s="47" t="s">
        <v>78</v>
      </c>
      <c r="E52" s="48">
        <v>39784</v>
      </c>
      <c r="F52" s="48" t="s">
        <v>43</v>
      </c>
      <c r="G52" s="48" t="s">
        <v>59</v>
      </c>
      <c r="H52" s="49">
        <v>20.579000000000001</v>
      </c>
      <c r="I52" s="50">
        <v>19</v>
      </c>
      <c r="J52" s="49">
        <v>15.561999999999998</v>
      </c>
      <c r="K52" s="50">
        <v>16</v>
      </c>
      <c r="L52" s="49">
        <v>17.518000000000001</v>
      </c>
      <c r="M52" s="50">
        <v>32</v>
      </c>
      <c r="N52" s="49">
        <v>18.600000000000001</v>
      </c>
      <c r="O52" s="51">
        <f t="shared" si="0"/>
        <v>32</v>
      </c>
      <c r="P52" s="52">
        <v>8.3633101851851848E-4</v>
      </c>
      <c r="Q52" s="53">
        <f t="shared" si="1"/>
        <v>50</v>
      </c>
      <c r="R52" s="54" t="s">
        <v>67</v>
      </c>
      <c r="S52" s="55"/>
      <c r="U52" s="56">
        <v>4.1835648148148152E-4</v>
      </c>
      <c r="V52" s="56">
        <v>6.0089120370370374E-4</v>
      </c>
    </row>
    <row r="53" spans="1:22" ht="18.75" customHeight="1" x14ac:dyDescent="0.2">
      <c r="A53" s="44">
        <v>30</v>
      </c>
      <c r="B53" s="60">
        <v>34</v>
      </c>
      <c r="C53" s="46">
        <v>10153323454</v>
      </c>
      <c r="D53" s="47" t="s">
        <v>79</v>
      </c>
      <c r="E53" s="48">
        <v>40252</v>
      </c>
      <c r="F53" s="48" t="s">
        <v>75</v>
      </c>
      <c r="G53" s="48" t="s">
        <v>44</v>
      </c>
      <c r="H53" s="49">
        <v>20.143000000000001</v>
      </c>
      <c r="I53" s="50">
        <v>14</v>
      </c>
      <c r="J53" s="49">
        <v>16.036999999999999</v>
      </c>
      <c r="K53" s="50">
        <v>25</v>
      </c>
      <c r="L53" s="49">
        <v>17.372</v>
      </c>
      <c r="M53" s="50">
        <v>29</v>
      </c>
      <c r="N53" s="49">
        <v>19.005000000000003</v>
      </c>
      <c r="O53" s="51">
        <f t="shared" si="0"/>
        <v>34</v>
      </c>
      <c r="P53" s="52">
        <v>8.3978009259259249E-4</v>
      </c>
      <c r="Q53" s="53">
        <f t="shared" si="1"/>
        <v>49.31506849315069</v>
      </c>
      <c r="R53" s="54" t="s">
        <v>67</v>
      </c>
      <c r="S53" s="55"/>
      <c r="U53" s="56">
        <v>4.1148148148148147E-4</v>
      </c>
      <c r="V53" s="56">
        <v>5.973842592592592E-4</v>
      </c>
    </row>
    <row r="54" spans="1:22" ht="18.75" customHeight="1" x14ac:dyDescent="0.2">
      <c r="A54" s="44">
        <v>31</v>
      </c>
      <c r="B54" s="60">
        <v>44</v>
      </c>
      <c r="C54" s="46">
        <v>10155456729</v>
      </c>
      <c r="D54" s="47" t="s">
        <v>80</v>
      </c>
      <c r="E54" s="48">
        <v>40311</v>
      </c>
      <c r="F54" s="48" t="s">
        <v>67</v>
      </c>
      <c r="G54" s="48" t="s">
        <v>44</v>
      </c>
      <c r="H54" s="49">
        <v>20.481999999999999</v>
      </c>
      <c r="I54" s="50">
        <v>17</v>
      </c>
      <c r="J54" s="49">
        <v>16.609000000000002</v>
      </c>
      <c r="K54" s="50">
        <v>34</v>
      </c>
      <c r="L54" s="49">
        <v>17.542000000000002</v>
      </c>
      <c r="M54" s="50">
        <v>34</v>
      </c>
      <c r="N54" s="49">
        <v>18.439</v>
      </c>
      <c r="O54" s="51">
        <f t="shared" si="0"/>
        <v>30</v>
      </c>
      <c r="P54" s="52">
        <v>8.4574074074074076E-4</v>
      </c>
      <c r="Q54" s="53">
        <f t="shared" si="1"/>
        <v>49.31506849315069</v>
      </c>
      <c r="R54" s="54" t="s">
        <v>67</v>
      </c>
      <c r="S54" s="55"/>
      <c r="U54" s="56">
        <v>4.2549768518518522E-4</v>
      </c>
      <c r="V54" s="56">
        <v>6.0792824074074069E-4</v>
      </c>
    </row>
    <row r="55" spans="1:22" ht="18.75" customHeight="1" x14ac:dyDescent="0.2">
      <c r="A55" s="44">
        <v>32</v>
      </c>
      <c r="B55" s="61">
        <v>91</v>
      </c>
      <c r="C55" s="46">
        <v>10142604835</v>
      </c>
      <c r="D55" s="47" t="s">
        <v>81</v>
      </c>
      <c r="E55" s="48">
        <v>39988</v>
      </c>
      <c r="F55" s="48" t="s">
        <v>53</v>
      </c>
      <c r="G55" s="48" t="s">
        <v>48</v>
      </c>
      <c r="H55" s="49">
        <v>20.88</v>
      </c>
      <c r="I55" s="50">
        <v>25</v>
      </c>
      <c r="J55" s="49">
        <v>16.482000000000003</v>
      </c>
      <c r="K55" s="50">
        <v>32</v>
      </c>
      <c r="L55" s="49">
        <v>17.948</v>
      </c>
      <c r="M55" s="50">
        <v>38</v>
      </c>
      <c r="N55" s="49">
        <v>18.266999999999996</v>
      </c>
      <c r="O55" s="51">
        <f t="shared" si="0"/>
        <v>28</v>
      </c>
      <c r="P55" s="52">
        <v>8.5158564814814819E-4</v>
      </c>
      <c r="Q55" s="53">
        <f t="shared" si="1"/>
        <v>48.648648648648646</v>
      </c>
      <c r="R55" s="54" t="s">
        <v>75</v>
      </c>
      <c r="S55" s="55"/>
      <c r="U55" s="56">
        <v>4.2168981481481479E-4</v>
      </c>
      <c r="V55" s="56">
        <v>6.0438657407407414E-4</v>
      </c>
    </row>
    <row r="56" spans="1:22" ht="18.75" customHeight="1" x14ac:dyDescent="0.2">
      <c r="A56" s="44">
        <v>33</v>
      </c>
      <c r="B56" s="61">
        <v>30</v>
      </c>
      <c r="C56" s="62">
        <v>10145860294</v>
      </c>
      <c r="D56" s="63" t="s">
        <v>82</v>
      </c>
      <c r="E56" s="64">
        <v>40755</v>
      </c>
      <c r="F56" s="64" t="s">
        <v>75</v>
      </c>
      <c r="G56" s="48" t="s">
        <v>44</v>
      </c>
      <c r="H56" s="65">
        <v>21.186</v>
      </c>
      <c r="I56" s="50">
        <v>33</v>
      </c>
      <c r="J56" s="65">
        <v>16.590000000000003</v>
      </c>
      <c r="K56" s="50">
        <v>33</v>
      </c>
      <c r="L56" s="65">
        <v>17.464999999999996</v>
      </c>
      <c r="M56" s="50">
        <v>30</v>
      </c>
      <c r="N56" s="65">
        <v>18.484999999999999</v>
      </c>
      <c r="O56" s="51">
        <f t="shared" si="0"/>
        <v>31</v>
      </c>
      <c r="P56" s="66">
        <v>8.5331018518518514E-4</v>
      </c>
      <c r="Q56" s="53">
        <f t="shared" si="1"/>
        <v>48.648648648648646</v>
      </c>
      <c r="R56" s="54" t="s">
        <v>75</v>
      </c>
      <c r="S56" s="55"/>
      <c r="U56" s="56">
        <v>4.2615740740740743E-4</v>
      </c>
      <c r="V56" s="56">
        <v>6.0998842592592604E-4</v>
      </c>
    </row>
    <row r="57" spans="1:22" ht="18.75" customHeight="1" x14ac:dyDescent="0.2">
      <c r="A57" s="44">
        <v>34</v>
      </c>
      <c r="B57" s="60">
        <v>111</v>
      </c>
      <c r="C57" s="46">
        <v>10152110128</v>
      </c>
      <c r="D57" s="47" t="s">
        <v>83</v>
      </c>
      <c r="E57" s="48">
        <v>39780</v>
      </c>
      <c r="F57" s="48" t="s">
        <v>67</v>
      </c>
      <c r="G57" s="48" t="s">
        <v>59</v>
      </c>
      <c r="H57" s="49">
        <v>21.038</v>
      </c>
      <c r="I57" s="50">
        <v>30</v>
      </c>
      <c r="J57" s="49">
        <v>16.162000000000003</v>
      </c>
      <c r="K57" s="50">
        <v>29</v>
      </c>
      <c r="L57" s="49">
        <v>17.613</v>
      </c>
      <c r="M57" s="50">
        <v>36</v>
      </c>
      <c r="N57" s="49">
        <v>18.975999999999999</v>
      </c>
      <c r="O57" s="51">
        <f t="shared" si="0"/>
        <v>33</v>
      </c>
      <c r="P57" s="52">
        <v>8.5403935185185192E-4</v>
      </c>
      <c r="Q57" s="53">
        <f t="shared" si="1"/>
        <v>48.648648648648646</v>
      </c>
      <c r="R57" s="54" t="s">
        <v>75</v>
      </c>
      <c r="S57" s="55"/>
      <c r="U57" s="56">
        <v>4.2184027777777776E-4</v>
      </c>
      <c r="V57" s="56">
        <v>6.0627314814814821E-4</v>
      </c>
    </row>
    <row r="58" spans="1:22" ht="18.75" customHeight="1" x14ac:dyDescent="0.2">
      <c r="A58" s="44">
        <v>35</v>
      </c>
      <c r="B58" s="61">
        <v>22</v>
      </c>
      <c r="C58" s="46">
        <v>10148084224</v>
      </c>
      <c r="D58" s="47" t="s">
        <v>84</v>
      </c>
      <c r="E58" s="48">
        <v>40289</v>
      </c>
      <c r="F58" s="48" t="s">
        <v>53</v>
      </c>
      <c r="G58" s="48" t="s">
        <v>44</v>
      </c>
      <c r="H58" s="49">
        <v>21.666</v>
      </c>
      <c r="I58" s="50">
        <v>38</v>
      </c>
      <c r="J58" s="49">
        <v>17.221999999999998</v>
      </c>
      <c r="K58" s="50">
        <v>38</v>
      </c>
      <c r="L58" s="49">
        <v>17.499000000000002</v>
      </c>
      <c r="M58" s="50">
        <v>31</v>
      </c>
      <c r="N58" s="49">
        <v>17.748999999999995</v>
      </c>
      <c r="O58" s="51">
        <f t="shared" si="0"/>
        <v>23</v>
      </c>
      <c r="P58" s="52">
        <v>8.5805555555555559E-4</v>
      </c>
      <c r="Q58" s="53">
        <f t="shared" si="1"/>
        <v>48.648648648648646</v>
      </c>
      <c r="R58" s="54" t="s">
        <v>75</v>
      </c>
      <c r="S58" s="55"/>
      <c r="U58" s="56">
        <v>4.4693287037037038E-4</v>
      </c>
      <c r="V58" s="56">
        <v>6.1976851851851852E-4</v>
      </c>
    </row>
    <row r="59" spans="1:22" ht="18.75" customHeight="1" x14ac:dyDescent="0.2">
      <c r="A59" s="44">
        <v>36</v>
      </c>
      <c r="B59" s="61">
        <v>27</v>
      </c>
      <c r="C59" s="46">
        <v>10156551718</v>
      </c>
      <c r="D59" s="47" t="s">
        <v>85</v>
      </c>
      <c r="E59" s="48">
        <v>40578</v>
      </c>
      <c r="F59" s="48" t="s">
        <v>75</v>
      </c>
      <c r="G59" s="48" t="s">
        <v>44</v>
      </c>
      <c r="H59" s="49">
        <v>21.385999999999999</v>
      </c>
      <c r="I59" s="50">
        <v>37</v>
      </c>
      <c r="J59" s="49">
        <v>17.128000000000004</v>
      </c>
      <c r="K59" s="50">
        <v>37</v>
      </c>
      <c r="L59" s="49">
        <v>17.541999999999994</v>
      </c>
      <c r="M59" s="50">
        <v>33</v>
      </c>
      <c r="N59" s="49">
        <v>18.158000000000001</v>
      </c>
      <c r="O59" s="51">
        <f t="shared" si="0"/>
        <v>27</v>
      </c>
      <c r="P59" s="52">
        <v>8.5895833333333321E-4</v>
      </c>
      <c r="Q59" s="53">
        <f t="shared" si="1"/>
        <v>48.648648648648646</v>
      </c>
      <c r="R59" s="54" t="s">
        <v>75</v>
      </c>
      <c r="S59" s="55"/>
      <c r="U59" s="59">
        <v>4.1858796296296289E-4</v>
      </c>
      <c r="V59" s="59">
        <v>6.0425925925925925E-4</v>
      </c>
    </row>
    <row r="60" spans="1:22" ht="18.75" customHeight="1" x14ac:dyDescent="0.2">
      <c r="A60" s="44">
        <v>37</v>
      </c>
      <c r="B60" s="61">
        <v>45</v>
      </c>
      <c r="C60" s="46">
        <v>10148381183</v>
      </c>
      <c r="D60" s="47" t="s">
        <v>86</v>
      </c>
      <c r="E60" s="48">
        <v>40438</v>
      </c>
      <c r="F60" s="48" t="s">
        <v>53</v>
      </c>
      <c r="G60" s="48" t="s">
        <v>44</v>
      </c>
      <c r="H60" s="67">
        <v>20.97</v>
      </c>
      <c r="I60" s="50">
        <v>29</v>
      </c>
      <c r="J60" s="67">
        <v>16.954999999999998</v>
      </c>
      <c r="K60" s="50">
        <v>36</v>
      </c>
      <c r="L60" s="67">
        <v>17.255000000000003</v>
      </c>
      <c r="M60" s="50">
        <v>28</v>
      </c>
      <c r="N60" s="67">
        <v>19.863000000000007</v>
      </c>
      <c r="O60" s="51">
        <f t="shared" si="0"/>
        <v>36</v>
      </c>
      <c r="P60" s="68">
        <v>8.6855324074074081E-4</v>
      </c>
      <c r="Q60" s="53">
        <f t="shared" si="1"/>
        <v>48</v>
      </c>
      <c r="R60" s="45" t="s">
        <v>75</v>
      </c>
      <c r="S60" s="69"/>
      <c r="U60" s="56">
        <v>4.3267361111111111E-4</v>
      </c>
      <c r="V60" s="56">
        <v>6.208680555555556E-4</v>
      </c>
    </row>
    <row r="61" spans="1:22" ht="18.75" customHeight="1" x14ac:dyDescent="0.2">
      <c r="A61" s="44">
        <v>38</v>
      </c>
      <c r="B61" s="60">
        <v>37</v>
      </c>
      <c r="C61" s="46">
        <v>10142293627</v>
      </c>
      <c r="D61" s="47" t="s">
        <v>87</v>
      </c>
      <c r="E61" s="48">
        <v>40332</v>
      </c>
      <c r="F61" s="48" t="s">
        <v>53</v>
      </c>
      <c r="G61" s="48" t="s">
        <v>44</v>
      </c>
      <c r="H61" s="49">
        <v>21.352</v>
      </c>
      <c r="I61" s="50">
        <v>36</v>
      </c>
      <c r="J61" s="49">
        <v>17.592000000000002</v>
      </c>
      <c r="K61" s="50">
        <v>39</v>
      </c>
      <c r="L61" s="49">
        <v>18.298999999999999</v>
      </c>
      <c r="M61" s="50">
        <v>39</v>
      </c>
      <c r="N61" s="49">
        <v>19.353999999999992</v>
      </c>
      <c r="O61" s="51">
        <f t="shared" si="0"/>
        <v>35</v>
      </c>
      <c r="P61" s="52">
        <v>8.865393518518519E-4</v>
      </c>
      <c r="Q61" s="53">
        <f t="shared" si="1"/>
        <v>46.753246753246756</v>
      </c>
      <c r="R61" s="54" t="s">
        <v>75</v>
      </c>
      <c r="S61" s="55"/>
      <c r="U61" s="56">
        <v>4.2597222222222228E-4</v>
      </c>
      <c r="V61" s="56">
        <v>6.1199074074074075E-4</v>
      </c>
    </row>
    <row r="62" spans="1:22" ht="18.75" customHeight="1" thickBot="1" x14ac:dyDescent="0.25">
      <c r="A62" s="44">
        <v>39</v>
      </c>
      <c r="B62" s="61">
        <v>66</v>
      </c>
      <c r="C62" s="46">
        <v>10155324565</v>
      </c>
      <c r="D62" s="47" t="s">
        <v>88</v>
      </c>
      <c r="E62" s="48">
        <v>40206</v>
      </c>
      <c r="F62" s="48" t="s">
        <v>53</v>
      </c>
      <c r="G62" s="48" t="s">
        <v>44</v>
      </c>
      <c r="H62" s="49">
        <v>20.952000000000002</v>
      </c>
      <c r="I62" s="50">
        <v>28</v>
      </c>
      <c r="J62" s="49">
        <v>16.642999999999997</v>
      </c>
      <c r="K62" s="50">
        <v>35</v>
      </c>
      <c r="L62" s="49">
        <v>18.643999999999998</v>
      </c>
      <c r="M62" s="50">
        <v>40</v>
      </c>
      <c r="N62" s="49">
        <v>20.637999999999998</v>
      </c>
      <c r="O62" s="51">
        <f t="shared" si="0"/>
        <v>38</v>
      </c>
      <c r="P62" s="52">
        <v>8.8978009259259262E-4</v>
      </c>
      <c r="Q62" s="53">
        <f t="shared" si="1"/>
        <v>46.753246753246756</v>
      </c>
      <c r="R62" s="54" t="s">
        <v>75</v>
      </c>
      <c r="S62" s="55"/>
      <c r="U62" s="56">
        <v>4.3758101851851852E-4</v>
      </c>
      <c r="V62" s="56">
        <v>6.2348379629629635E-4</v>
      </c>
    </row>
    <row r="63" spans="1:22" ht="15.75" thickTop="1" x14ac:dyDescent="0.2">
      <c r="A63" s="95" t="s">
        <v>89</v>
      </c>
      <c r="B63" s="96"/>
      <c r="C63" s="96"/>
      <c r="D63" s="96"/>
      <c r="E63" s="70"/>
      <c r="F63" s="70"/>
      <c r="G63" s="96"/>
      <c r="H63" s="96"/>
      <c r="I63" s="96"/>
      <c r="J63" s="96"/>
      <c r="K63" s="96"/>
      <c r="L63" s="96"/>
      <c r="M63" s="96"/>
      <c r="N63" s="96"/>
      <c r="O63" s="97"/>
      <c r="P63" s="96"/>
      <c r="Q63" s="97"/>
      <c r="R63" s="96"/>
      <c r="S63" s="98"/>
    </row>
    <row r="64" spans="1:22" x14ac:dyDescent="0.2">
      <c r="A64" s="71" t="s">
        <v>90</v>
      </c>
      <c r="B64" s="71"/>
      <c r="C64" s="72"/>
      <c r="D64" s="71"/>
      <c r="E64" s="73"/>
      <c r="F64" s="71"/>
      <c r="G64" s="74" t="s">
        <v>91</v>
      </c>
      <c r="H64" s="75">
        <v>4</v>
      </c>
      <c r="I64" s="76"/>
      <c r="J64" s="77" t="s">
        <v>92</v>
      </c>
      <c r="K64" s="74">
        <f>COUNTIF(F24:F62,"ЗМС")</f>
        <v>0</v>
      </c>
      <c r="L64" s="75"/>
      <c r="M64" s="75"/>
      <c r="N64" s="75"/>
      <c r="O64" s="75"/>
      <c r="P64" s="76"/>
      <c r="Q64" s="78"/>
      <c r="R64" s="77"/>
      <c r="S64" s="74"/>
    </row>
    <row r="65" spans="1:19" x14ac:dyDescent="0.2">
      <c r="A65" s="71" t="s">
        <v>93</v>
      </c>
      <c r="B65" s="71"/>
      <c r="C65" s="72"/>
      <c r="D65" s="71"/>
      <c r="E65" s="73"/>
      <c r="F65" s="71"/>
      <c r="G65" s="72" t="s">
        <v>94</v>
      </c>
      <c r="H65" s="75">
        <v>39</v>
      </c>
      <c r="I65" s="76"/>
      <c r="J65" s="77" t="s">
        <v>95</v>
      </c>
      <c r="K65" s="74">
        <f>COUNTIF(F24:F62,"МСМК")</f>
        <v>0</v>
      </c>
      <c r="L65" s="75"/>
      <c r="M65" s="75"/>
      <c r="N65" s="75"/>
      <c r="O65" s="75"/>
      <c r="P65" s="76"/>
      <c r="Q65" s="78"/>
      <c r="R65" s="77"/>
      <c r="S65" s="74"/>
    </row>
    <row r="66" spans="1:19" x14ac:dyDescent="0.2">
      <c r="A66" s="71"/>
      <c r="B66" s="71"/>
      <c r="C66" s="72"/>
      <c r="D66" s="71"/>
      <c r="E66" s="73"/>
      <c r="F66" s="71"/>
      <c r="G66" s="72" t="s">
        <v>96</v>
      </c>
      <c r="H66" s="75">
        <v>39</v>
      </c>
      <c r="I66" s="76"/>
      <c r="J66" s="77" t="s">
        <v>97</v>
      </c>
      <c r="K66" s="74">
        <f>COUNTIF(F24:F62,"МС")</f>
        <v>0</v>
      </c>
      <c r="L66" s="75"/>
      <c r="M66" s="75"/>
      <c r="N66" s="75"/>
      <c r="O66" s="75"/>
      <c r="P66" s="76"/>
      <c r="Q66" s="78"/>
      <c r="R66" s="77"/>
      <c r="S66" s="74"/>
    </row>
    <row r="67" spans="1:19" x14ac:dyDescent="0.2">
      <c r="A67" s="71"/>
      <c r="B67" s="71"/>
      <c r="C67" s="72"/>
      <c r="D67" s="71"/>
      <c r="E67" s="73"/>
      <c r="F67" s="71"/>
      <c r="G67" s="72" t="s">
        <v>98</v>
      </c>
      <c r="H67" s="75">
        <v>39</v>
      </c>
      <c r="I67" s="76"/>
      <c r="J67" s="77" t="s">
        <v>43</v>
      </c>
      <c r="K67" s="74">
        <f>COUNTIF(F24:F62,"КМС")</f>
        <v>24</v>
      </c>
      <c r="L67" s="75"/>
      <c r="M67" s="75"/>
      <c r="N67" s="75"/>
      <c r="O67" s="75"/>
      <c r="P67" s="76"/>
      <c r="Q67" s="78"/>
      <c r="R67" s="77"/>
      <c r="S67" s="74"/>
    </row>
    <row r="68" spans="1:19" x14ac:dyDescent="0.2">
      <c r="A68" s="71"/>
      <c r="B68" s="71"/>
      <c r="C68" s="72"/>
      <c r="D68" s="71"/>
      <c r="E68" s="73"/>
      <c r="F68" s="71"/>
      <c r="G68" s="72" t="s">
        <v>99</v>
      </c>
      <c r="H68" s="75">
        <f>COUNTIF(A23:A62,"ДСКВ")</f>
        <v>0</v>
      </c>
      <c r="I68" s="76"/>
      <c r="J68" s="77" t="s">
        <v>53</v>
      </c>
      <c r="K68" s="74">
        <f>COUNTIF(F24:F62,"1 СР")</f>
        <v>8</v>
      </c>
      <c r="L68" s="75"/>
      <c r="M68" s="75"/>
      <c r="N68" s="75"/>
      <c r="O68" s="75"/>
      <c r="P68" s="76"/>
      <c r="Q68" s="78"/>
      <c r="R68" s="77"/>
      <c r="S68" s="74"/>
    </row>
    <row r="69" spans="1:19" x14ac:dyDescent="0.2">
      <c r="A69" s="71"/>
      <c r="B69" s="71"/>
      <c r="C69" s="72"/>
      <c r="D69" s="71"/>
      <c r="E69" s="73"/>
      <c r="F69" s="71"/>
      <c r="G69" s="72" t="s">
        <v>100</v>
      </c>
      <c r="H69" s="75">
        <f>COUNTIF(A24:A62,"ДСКВ")</f>
        <v>0</v>
      </c>
      <c r="I69" s="76"/>
      <c r="J69" s="78" t="s">
        <v>67</v>
      </c>
      <c r="K69" s="74">
        <f>COUNTIF(F24:F62,"2 СР")</f>
        <v>2</v>
      </c>
      <c r="L69" s="75"/>
      <c r="M69" s="75"/>
      <c r="N69" s="75"/>
      <c r="O69" s="75"/>
      <c r="P69" s="76"/>
      <c r="Q69" s="78"/>
      <c r="R69" s="77"/>
      <c r="S69" s="74"/>
    </row>
    <row r="70" spans="1:19" x14ac:dyDescent="0.2">
      <c r="A70" s="71"/>
      <c r="B70" s="71"/>
      <c r="C70" s="72"/>
      <c r="D70" s="71"/>
      <c r="E70" s="73"/>
      <c r="F70" s="71"/>
      <c r="G70" s="72" t="s">
        <v>101</v>
      </c>
      <c r="H70" s="75">
        <f>COUNTIF(A24:A62,"НС")</f>
        <v>0</v>
      </c>
      <c r="I70" s="76"/>
      <c r="J70" s="78" t="s">
        <v>75</v>
      </c>
      <c r="K70" s="74">
        <f>COUNTIF(F24:F62,"3 СР")</f>
        <v>5</v>
      </c>
      <c r="L70" s="75"/>
      <c r="M70" s="75"/>
      <c r="N70" s="75"/>
      <c r="O70" s="75"/>
      <c r="P70" s="76"/>
      <c r="Q70" s="78"/>
      <c r="R70" s="77"/>
      <c r="S70" s="74"/>
    </row>
    <row r="71" spans="1:19" x14ac:dyDescent="0.2">
      <c r="A71" s="71"/>
      <c r="B71" s="79"/>
      <c r="C71" s="79"/>
      <c r="D71" s="71"/>
      <c r="E71" s="73"/>
      <c r="F71" s="71"/>
      <c r="G71" s="71"/>
      <c r="H71" s="80"/>
      <c r="I71" s="80"/>
      <c r="J71" s="80"/>
      <c r="K71" s="80"/>
      <c r="L71" s="80"/>
      <c r="M71" s="80"/>
      <c r="N71" s="80"/>
      <c r="O71" s="80"/>
      <c r="P71" s="80"/>
      <c r="Q71" s="78"/>
      <c r="R71" s="71"/>
      <c r="S71" s="71"/>
    </row>
    <row r="72" spans="1:19" ht="15" x14ac:dyDescent="0.2">
      <c r="A72" s="99"/>
      <c r="B72" s="100"/>
      <c r="C72" s="100"/>
      <c r="D72" s="100"/>
      <c r="E72" s="100" t="s">
        <v>102</v>
      </c>
      <c r="F72" s="100"/>
      <c r="G72" s="100"/>
      <c r="H72" s="100" t="s">
        <v>103</v>
      </c>
      <c r="I72" s="100"/>
      <c r="J72" s="100"/>
      <c r="K72" s="100"/>
      <c r="L72" s="100"/>
      <c r="M72" s="100"/>
      <c r="N72" s="100"/>
      <c r="O72" s="100" t="s">
        <v>104</v>
      </c>
      <c r="P72" s="100"/>
      <c r="Q72" s="100"/>
      <c r="R72" s="100"/>
      <c r="S72" s="101"/>
    </row>
    <row r="73" spans="1:19" x14ac:dyDescent="0.2">
      <c r="A73" s="88"/>
      <c r="B73" s="89"/>
      <c r="C73" s="89"/>
      <c r="D73" s="89"/>
      <c r="E73" s="89"/>
      <c r="F73" s="90"/>
      <c r="G73" s="90"/>
      <c r="H73" s="90"/>
      <c r="I73" s="90"/>
      <c r="J73" s="90"/>
      <c r="K73" s="90"/>
      <c r="L73" s="90"/>
      <c r="M73" s="90"/>
      <c r="N73" s="90"/>
      <c r="O73" s="90"/>
      <c r="P73" s="90"/>
      <c r="Q73" s="90"/>
      <c r="R73" s="90"/>
      <c r="S73" s="91"/>
    </row>
    <row r="74" spans="1:19" x14ac:dyDescent="0.2">
      <c r="A74" s="81"/>
      <c r="B74" s="82"/>
      <c r="C74" s="82"/>
      <c r="D74" s="82"/>
      <c r="E74" s="83"/>
      <c r="F74" s="82"/>
      <c r="G74" s="82"/>
      <c r="H74" s="84"/>
      <c r="I74" s="84"/>
      <c r="J74" s="84"/>
      <c r="K74" s="84"/>
      <c r="L74" s="84"/>
      <c r="M74" s="84"/>
      <c r="N74" s="84"/>
      <c r="O74" s="84"/>
      <c r="P74" s="84"/>
      <c r="Q74" s="82"/>
      <c r="R74" s="82"/>
      <c r="S74" s="85"/>
    </row>
    <row r="75" spans="1:19" x14ac:dyDescent="0.2">
      <c r="A75" s="81"/>
      <c r="B75" s="82"/>
      <c r="C75" s="82"/>
      <c r="D75" s="82"/>
      <c r="E75" s="83"/>
      <c r="F75" s="82"/>
      <c r="G75" s="82"/>
      <c r="H75" s="84"/>
      <c r="I75" s="84"/>
      <c r="J75" s="84"/>
      <c r="K75" s="84"/>
      <c r="L75" s="84"/>
      <c r="M75" s="84"/>
      <c r="N75" s="84"/>
      <c r="O75" s="84"/>
      <c r="P75" s="84"/>
      <c r="Q75" s="82"/>
      <c r="R75" s="82"/>
      <c r="S75" s="85"/>
    </row>
    <row r="76" spans="1:19" x14ac:dyDescent="0.2">
      <c r="A76" s="81"/>
      <c r="B76" s="82"/>
      <c r="C76" s="82"/>
      <c r="D76" s="82"/>
      <c r="E76" s="83"/>
      <c r="F76" s="82"/>
      <c r="G76" s="82"/>
      <c r="H76" s="84"/>
      <c r="I76" s="84"/>
      <c r="J76" s="84"/>
      <c r="K76" s="84"/>
      <c r="L76" s="84"/>
      <c r="M76" s="84"/>
      <c r="N76" s="84"/>
      <c r="O76" s="84"/>
      <c r="P76" s="84"/>
      <c r="Q76" s="82"/>
      <c r="R76" s="82"/>
      <c r="S76" s="85"/>
    </row>
    <row r="77" spans="1:19" x14ac:dyDescent="0.2">
      <c r="A77" s="81"/>
      <c r="B77" s="82"/>
      <c r="C77" s="82"/>
      <c r="D77" s="82"/>
      <c r="E77" s="83"/>
      <c r="F77" s="82"/>
      <c r="G77" s="82"/>
      <c r="H77" s="84"/>
      <c r="I77" s="84"/>
      <c r="J77" s="84"/>
      <c r="K77" s="84"/>
      <c r="L77" s="84"/>
      <c r="M77" s="84"/>
      <c r="N77" s="84"/>
      <c r="O77" s="84"/>
      <c r="P77" s="84"/>
      <c r="Q77" s="86"/>
      <c r="R77" s="87"/>
      <c r="S77" s="85"/>
    </row>
    <row r="78" spans="1:19" ht="13.5" thickBot="1" x14ac:dyDescent="0.25">
      <c r="A78" s="92" t="s">
        <v>2</v>
      </c>
      <c r="B78" s="93"/>
      <c r="C78" s="93"/>
      <c r="D78" s="93"/>
      <c r="E78" s="93" t="str">
        <f>G17</f>
        <v xml:space="preserve">Валова А.С. (ВК, г. САНКТ -ПЕТЕРБУРГ) </v>
      </c>
      <c r="F78" s="93"/>
      <c r="G78" s="93"/>
      <c r="H78" s="93" t="str">
        <f>G18</f>
        <v xml:space="preserve">Михайлова И.Н. (ВК, г. САНКТ -ПЕТЕРБУРГ) </v>
      </c>
      <c r="I78" s="93"/>
      <c r="J78" s="93"/>
      <c r="K78" s="93"/>
      <c r="L78" s="93"/>
      <c r="M78" s="93"/>
      <c r="N78" s="93"/>
      <c r="O78" s="93" t="str">
        <f>G19</f>
        <v xml:space="preserve">Соловьев Г.Н. (ВК, г. САНКТ- ПЕТЕРБУРГ) </v>
      </c>
      <c r="P78" s="93"/>
      <c r="Q78" s="93"/>
      <c r="R78" s="93"/>
      <c r="S78" s="94"/>
    </row>
    <row r="79" spans="1:19" ht="13.5" thickTop="1" x14ac:dyDescent="0.2"/>
  </sheetData>
  <autoFilter ref="B23:N62"/>
  <mergeCells count="49">
    <mergeCell ref="A12:S12"/>
    <mergeCell ref="A1:S1"/>
    <mergeCell ref="A2:S2"/>
    <mergeCell ref="A3:S3"/>
    <mergeCell ref="A4:S4"/>
    <mergeCell ref="A5:S5"/>
    <mergeCell ref="A6:S6"/>
    <mergeCell ref="A7:S7"/>
    <mergeCell ref="A8:S8"/>
    <mergeCell ref="A9:S9"/>
    <mergeCell ref="A10:S10"/>
    <mergeCell ref="A11:S11"/>
    <mergeCell ref="F21:F22"/>
    <mergeCell ref="G21:G22"/>
    <mergeCell ref="H21:O21"/>
    <mergeCell ref="P21:P22"/>
    <mergeCell ref="A13:D13"/>
    <mergeCell ref="A14:D14"/>
    <mergeCell ref="A15:G15"/>
    <mergeCell ref="H15:S15"/>
    <mergeCell ref="H16:S16"/>
    <mergeCell ref="H17:S17"/>
    <mergeCell ref="A21:A22"/>
    <mergeCell ref="B21:B22"/>
    <mergeCell ref="C21:C22"/>
    <mergeCell ref="D21:D22"/>
    <mergeCell ref="E21:E22"/>
    <mergeCell ref="H22:I22"/>
    <mergeCell ref="J22:K22"/>
    <mergeCell ref="L22:M22"/>
    <mergeCell ref="N22:O22"/>
    <mergeCell ref="H18:S18"/>
    <mergeCell ref="Q21:Q22"/>
    <mergeCell ref="R21:R22"/>
    <mergeCell ref="S21:S22"/>
    <mergeCell ref="U21:U22"/>
    <mergeCell ref="V21:V22"/>
    <mergeCell ref="A63:D63"/>
    <mergeCell ref="G63:S63"/>
    <mergeCell ref="A72:D72"/>
    <mergeCell ref="E72:G72"/>
    <mergeCell ref="H72:N72"/>
    <mergeCell ref="O72:S72"/>
    <mergeCell ref="A73:E73"/>
    <mergeCell ref="F73:S73"/>
    <mergeCell ref="A78:D78"/>
    <mergeCell ref="E78:G78"/>
    <mergeCell ref="H78:N78"/>
    <mergeCell ref="O78:S78"/>
  </mergeCells>
  <conditionalFormatting sqref="G67:G70">
    <cfRule type="duplicateValues" dxfId="0" priority="1"/>
  </conditionalFormatting>
  <pageMargins left="0.31496062992125984" right="0" top="0" bottom="0" header="0" footer="0.31496062992125984"/>
  <pageSetup paperSize="9" scale="5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1000 м ю 15-16</vt:lpstr>
      <vt:lpstr>'1000 м ю 15-16'!Область_печати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SHVSM</dc:creator>
  <cp:lastModifiedBy>SHVSM</cp:lastModifiedBy>
  <dcterms:created xsi:type="dcterms:W3CDTF">2024-10-17T11:53:23Z</dcterms:created>
  <dcterms:modified xsi:type="dcterms:W3CDTF">2024-10-17T11:55:52Z</dcterms:modified>
</cp:coreProperties>
</file>