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время'!$A$21:$I$21</definedName>
    <definedName name="_xlnm.Print_Titles" localSheetId="0">'ВС гонка на время'!$21:$21</definedName>
    <definedName name="_xlnm.Print_Area" localSheetId="0">'ВС гонка на время'!$A$1:$K$57</definedName>
  </definedNames>
  <calcPr calcId="145621"/>
</workbook>
</file>

<file path=xl/calcChain.xml><?xml version="1.0" encoding="utf-8"?>
<calcChain xmlns="http://schemas.openxmlformats.org/spreadsheetml/2006/main">
  <c r="K49" i="106" l="1"/>
  <c r="K48" i="106"/>
  <c r="K47" i="106"/>
  <c r="K46" i="106"/>
  <c r="K45" i="106"/>
  <c r="K44" i="106"/>
  <c r="K43" i="106"/>
  <c r="H49" i="106" l="1"/>
  <c r="H48" i="106" l="1"/>
  <c r="H47" i="106"/>
  <c r="H46" i="106"/>
  <c r="H45" i="106" l="1"/>
  <c r="H44" i="106" s="1"/>
  <c r="I57" i="106" l="1"/>
  <c r="E57" i="106"/>
  <c r="A57" i="106"/>
</calcChain>
</file>

<file path=xl/sharedStrings.xml><?xml version="1.0" encoding="utf-8"?>
<sst xmlns="http://schemas.openxmlformats.org/spreadsheetml/2006/main" count="201" uniqueCount="166">
  <si>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</si>
  <si>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</si>
  <si>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</si>
  <si>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</si>
  <si>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</si>
  <si>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</si>
  <si>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</si>
  <si>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</si>
  <si>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</si>
  <si>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</si>
  <si>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</si>
  <si>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</si>
  <si>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</si>
  <si>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</si>
  <si>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</si>
  <si>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</si>
  <si>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</si>
  <si>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</si>
  <si>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</si>
  <si>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</si>
  <si>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</si>
  <si>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</si>
  <si>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</si>
  <si>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</si>
  <si>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</si>
  <si>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</si>
  <si>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</si>
  <si>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</si>
  <si>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</si>
  <si>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</si>
  <si>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</si>
  <si>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</si>
  <si>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</si>
  <si>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</si>
  <si>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</si>
  <si>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</si>
  <si>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</si>
  <si>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</si>
  <si>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</si>
  <si>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</si>
  <si>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</si>
  <si>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</si>
  <si>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</si>
  <si>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</si>
  <si>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</si>
  <si>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</si>
  <si>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</si>
  <si>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</si>
  <si>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</si>
  <si>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Девушки 13-14 лет</t>
  </si>
  <si>
    <t>ЧЕРНЫШОВ М.Ю. (г.Пенза)</t>
  </si>
  <si>
    <t>ИТОГОВЫЙ ПРОТОКОЛ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</si>
  <si>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</si>
  <si>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</si>
  <si>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</si>
  <si>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</si>
  <si>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</si>
  <si>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</si>
  <si>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</si>
  <si>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</si>
  <si>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КОЧЕТКОВ Д.А. (ВК, г. Саранск)</t>
  </si>
  <si>
    <t>ПЕРВЕНСТВО РОССИИ</t>
  </si>
  <si>
    <t>ДАТА ПРОВЕДЕНИЯ: 04 июля 2024г.</t>
  </si>
  <si>
    <t>№ ЕКП 2024: 2008580022013727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</si>
  <si>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</si>
  <si>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t>Результат (финал)</t>
  </si>
  <si>
    <t>Результат (квал.)</t>
  </si>
  <si>
    <t>811</t>
  </si>
  <si>
    <t>10080635575</t>
  </si>
  <si>
    <t>Мельник Варвара</t>
  </si>
  <si>
    <t>15.07.2011</t>
  </si>
  <si>
    <t>Москва</t>
  </si>
  <si>
    <t>0:00:42,17</t>
  </si>
  <si>
    <t>661</t>
  </si>
  <si>
    <t>10130711928</t>
  </si>
  <si>
    <t>Васильченко Анастасия</t>
  </si>
  <si>
    <t>27.02.2010</t>
  </si>
  <si>
    <t>Санкт-Петербург</t>
  </si>
  <si>
    <t>0:00:43,26</t>
  </si>
  <si>
    <t>64</t>
  </si>
  <si>
    <t>10091230807</t>
  </si>
  <si>
    <t>Молоткова Злата</t>
  </si>
  <si>
    <t>15.09.2010</t>
  </si>
  <si>
    <t>Мордовия</t>
  </si>
  <si>
    <t>0:00:43,39</t>
  </si>
  <si>
    <t>62</t>
  </si>
  <si>
    <t>10091228884</t>
  </si>
  <si>
    <t>Кураленко Варвара</t>
  </si>
  <si>
    <t>0:00:43,70</t>
  </si>
  <si>
    <t>805</t>
  </si>
  <si>
    <t>10092620230</t>
  </si>
  <si>
    <t>Кумпан Майя</t>
  </si>
  <si>
    <t>15.07.2010</t>
  </si>
  <si>
    <t>0:00:43,82</t>
  </si>
  <si>
    <t>666</t>
  </si>
  <si>
    <t>10094844358</t>
  </si>
  <si>
    <t>Вехова Елизавета</t>
  </si>
  <si>
    <t>03.01.2011</t>
  </si>
  <si>
    <t>0:00:44,24</t>
  </si>
  <si>
    <t>800</t>
  </si>
  <si>
    <t>10092620432</t>
  </si>
  <si>
    <t>Сухова Анжелика</t>
  </si>
  <si>
    <t>04.04.2011</t>
  </si>
  <si>
    <t>1 сп.юн.р.</t>
  </si>
  <si>
    <t>0:00:44,99</t>
  </si>
  <si>
    <t>117</t>
  </si>
  <si>
    <t>10112808657</t>
  </si>
  <si>
    <t>Азова Татьяна</t>
  </si>
  <si>
    <t>07.11.2011</t>
  </si>
  <si>
    <t>Пензенская обл.</t>
  </si>
  <si>
    <t>0:00:45,36</t>
  </si>
  <si>
    <t>809</t>
  </si>
  <si>
    <t>10092631041</t>
  </si>
  <si>
    <t>Зуйкова Виолетта</t>
  </si>
  <si>
    <t>08.10.2010</t>
  </si>
  <si>
    <t>0:00:46,21</t>
  </si>
  <si>
    <t>113</t>
  </si>
  <si>
    <t>10133192502</t>
  </si>
  <si>
    <t>Занозина Валерия</t>
  </si>
  <si>
    <t>03.12.2011</t>
  </si>
  <si>
    <t>Московская обл.</t>
  </si>
  <si>
    <t>0:00:46,98</t>
  </si>
  <si>
    <t>58</t>
  </si>
  <si>
    <t>10101513312</t>
  </si>
  <si>
    <t>Князева Анна</t>
  </si>
  <si>
    <t>09.06.2010</t>
  </si>
  <si>
    <t>0:00:47,24</t>
  </si>
  <si>
    <t>52</t>
  </si>
  <si>
    <t>10092188780</t>
  </si>
  <si>
    <t>Акишина Валерия</t>
  </si>
  <si>
    <t>05.04.2011</t>
  </si>
  <si>
    <t>0:00:47,42</t>
  </si>
  <si>
    <t>801</t>
  </si>
  <si>
    <t>10034949484</t>
  </si>
  <si>
    <t>Манаева Ольга</t>
  </si>
  <si>
    <t>02.08.2010</t>
  </si>
  <si>
    <t>0:00:47,64</t>
  </si>
  <si>
    <t>678</t>
  </si>
  <si>
    <t>10116010465</t>
  </si>
  <si>
    <t>Сулейманова Мирослава</t>
  </si>
  <si>
    <t>22.01.2010</t>
  </si>
  <si>
    <t>0:00:49,32</t>
  </si>
  <si>
    <t>158</t>
  </si>
  <si>
    <t>10154457326</t>
  </si>
  <si>
    <t>Кузнецова Алена</t>
  </si>
  <si>
    <t>05.07.2011</t>
  </si>
  <si>
    <t>0:00:49,71</t>
  </si>
  <si>
    <t>10129815282</t>
  </si>
  <si>
    <t>Гришкина Василиса</t>
  </si>
  <si>
    <t>01.10.2011</t>
  </si>
  <si>
    <t>0:00:50,155</t>
  </si>
  <si>
    <t>804</t>
  </si>
  <si>
    <t>10113097940</t>
  </si>
  <si>
    <t>Афонина Анна</t>
  </si>
  <si>
    <t>26.06.2010</t>
  </si>
  <si>
    <t>0:00:50,158</t>
  </si>
  <si>
    <t>628</t>
  </si>
  <si>
    <t>10148470204</t>
  </si>
  <si>
    <t>Щепилова Виктория</t>
  </si>
  <si>
    <t>12.08.2011</t>
  </si>
  <si>
    <t>0:00:50,47</t>
  </si>
  <si>
    <t>43</t>
  </si>
  <si>
    <t>10100204519</t>
  </si>
  <si>
    <t>Князева Кира</t>
  </si>
  <si>
    <t>21.05.2011</t>
  </si>
  <si>
    <t>0:00:54,75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</si>
</sst>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2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5" xfId="2" applyNumberFormat="1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8" fillId="0" borderId="19" xfId="2" applyFont="1" applyBorder="1" applyAlignment="1">
      <alignment vertical="center"/>
    </xf>
    <xf numFmtId="0" fontId="8" fillId="0" borderId="19" xfId="2" applyFont="1" applyBorder="1" applyAlignment="1">
      <alignment horizontal="center" vertical="center"/>
    </xf>
    <xf numFmtId="14" fontId="8" fillId="0" borderId="19" xfId="2" applyNumberFormat="1" applyFont="1" applyBorder="1" applyAlignment="1">
      <alignment vertical="center"/>
    </xf>
    <xf numFmtId="165" fontId="16" fillId="0" borderId="19" xfId="2" applyNumberFormat="1" applyFont="1" applyBorder="1" applyAlignment="1">
      <alignment vertical="center"/>
    </xf>
    <xf numFmtId="0" fontId="20" fillId="0" borderId="22" xfId="2" applyFont="1" applyBorder="1" applyAlignment="1">
      <alignment horizontal="left" vertical="center" wrapText="1"/>
    </xf>
    <xf numFmtId="164" fontId="20" fillId="0" borderId="22" xfId="2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/>
    </xf>
    <xf numFmtId="0" fontId="10" fillId="0" borderId="26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2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6" fillId="2" borderId="22" xfId="2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4" fillId="2" borderId="2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23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right" vertical="center" wrapText="1"/>
    </xf>
    <xf numFmtId="0" fontId="10" fillId="0" borderId="23" xfId="2" applyFont="1" applyBorder="1" applyAlignment="1">
      <alignment horizontal="right" vertical="center" wrapText="1"/>
    </xf>
    <xf numFmtId="0" fontId="16" fillId="2" borderId="31" xfId="2" applyFont="1" applyFill="1" applyBorder="1" applyAlignment="1">
      <alignment horizontal="center" vertical="center"/>
    </xf>
    <xf numFmtId="0" fontId="16" fillId="2" borderId="31" xfId="7" applyFont="1" applyFill="1" applyBorder="1" applyAlignment="1">
      <alignment horizontal="center" vertical="center" wrapText="1"/>
    </xf>
    <xf numFmtId="14" fontId="16" fillId="2" borderId="31" xfId="7" applyNumberFormat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2" fillId="0" borderId="2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165" fontId="21" fillId="0" borderId="22" xfId="0" applyNumberFormat="1" applyFont="1" applyBorder="1" applyAlignment="1">
      <alignment horizont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148168</xdr:colOff>
      <xdr:row>0</xdr:row>
      <xdr:rowOff>41699</xdr:rowOff>
    </xdr:from>
    <xdr:to>
      <xdr:col>11</xdr:col>
      <xdr:colOff>20112</xdr:colOff>
      <xdr:row>3</xdr:row>
      <xdr:rowOff>252375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3835" y="41699"/>
          <a:ext cx="1514476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61"/>
  <sheetViews>
    <sheetView tabSelected="1" view="pageBreakPreview" topLeftCell="A20" zoomScale="90" zoomScaleNormal="70" zoomScaleSheetLayoutView="90" zoomScalePageLayoutView="50" workbookViewId="0">
      <selection activeCell="F34" sqref="F34"/>
    </sheetView>
  </sheetViews>
  <sheetFormatPr defaultColWidth="9.109375" defaultRowHeight="13.8" x14ac:dyDescent="0.25"/>
  <cols>
    <col min="1" max="1" width="7" style="1" customWidth="1"/>
    <col min="2" max="2" width="7.5546875" style="25" customWidth="1"/>
    <col min="3" max="3" width="14.6640625" style="25" customWidth="1"/>
    <col min="4" max="4" width="25.5546875" style="1" customWidth="1"/>
    <col min="5" max="5" width="13.33203125" style="10" customWidth="1"/>
    <col min="6" max="6" width="10.44140625" style="1" customWidth="1"/>
    <col min="7" max="7" width="26.5546875" style="1" customWidth="1"/>
    <col min="8" max="8" width="11.5546875" style="20" customWidth="1"/>
    <col min="9" max="9" width="11.44140625" style="20" customWidth="1"/>
    <col min="10" max="10" width="11.5546875" style="1" customWidth="1"/>
    <col min="11" max="11" width="12.6640625" style="1" customWidth="1"/>
    <col min="12" max="16384" width="9.109375" style="1"/>
  </cols>
  <sheetData>
    <row r="1" spans="1:11" customFormat="1" ht="21" x14ac:dyDescent="0.25">
      <c r="A1" s="121" t="s">
        <v>27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customFormat="1" ht="21" x14ac:dyDescent="0.25">
      <c r="A2" s="121" t="s">
        <v>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customFormat="1" ht="21" x14ac:dyDescent="0.25">
      <c r="A3" s="121" t="s">
        <v>53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customFormat="1" ht="21" x14ac:dyDescent="0.25">
      <c r="A4" s="121" t="s">
        <v>54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customFormat="1" ht="21" x14ac:dyDescent="0.25">
      <c r="A5" s="121" t="s">
        <v>55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customFormat="1" ht="28.8" x14ac:dyDescent="0.25">
      <c r="A6" s="125" t="s">
        <v>61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customFormat="1" ht="21" x14ac:dyDescent="0.25">
      <c r="A7" s="126" t="s">
        <v>11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customFormat="1" ht="21.6" thickBot="1" x14ac:dyDescent="0.3">
      <c r="A8" s="127" t="s">
        <v>23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ht="19.5" customHeight="1" thickTop="1" x14ac:dyDescent="0.25">
      <c r="A9" s="128" t="s">
        <v>51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</row>
    <row r="10" spans="1:11" ht="18" customHeight="1" x14ac:dyDescent="0.25">
      <c r="A10" s="122" t="s">
        <v>37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4"/>
    </row>
    <row r="11" spans="1:11" ht="19.5" customHeight="1" x14ac:dyDescent="0.25">
      <c r="A11" s="122" t="s">
        <v>49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4"/>
    </row>
    <row r="12" spans="1:11" ht="5.25" customHeight="1" x14ac:dyDescent="0.25">
      <c r="A12" s="118" t="s">
        <v>23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20"/>
    </row>
    <row r="13" spans="1:11" ht="24.9" customHeight="1" x14ac:dyDescent="0.25">
      <c r="A13" s="108" t="s">
        <v>56</v>
      </c>
      <c r="B13" s="109"/>
      <c r="C13" s="109"/>
      <c r="D13" s="109"/>
      <c r="E13" s="2"/>
      <c r="F13" s="82" t="s">
        <v>64</v>
      </c>
      <c r="G13" s="82"/>
      <c r="H13" s="11"/>
      <c r="I13" s="11"/>
      <c r="J13" s="3"/>
      <c r="K13" s="4" t="s">
        <v>42</v>
      </c>
    </row>
    <row r="14" spans="1:11" ht="24.9" customHeight="1" x14ac:dyDescent="0.25">
      <c r="A14" s="110" t="s">
        <v>62</v>
      </c>
      <c r="B14" s="111"/>
      <c r="C14" s="111"/>
      <c r="D14" s="111"/>
      <c r="E14" s="5"/>
      <c r="F14" s="30" t="s">
        <v>48</v>
      </c>
      <c r="G14" s="30"/>
      <c r="H14" s="12"/>
      <c r="I14" s="12"/>
      <c r="J14" s="6"/>
      <c r="K14" s="7" t="s">
        <v>63</v>
      </c>
    </row>
    <row r="15" spans="1:11" ht="24.9" customHeight="1" x14ac:dyDescent="0.25">
      <c r="A15" s="112" t="s">
        <v>6</v>
      </c>
      <c r="B15" s="113"/>
      <c r="C15" s="113"/>
      <c r="D15" s="113"/>
      <c r="E15" s="113"/>
      <c r="F15" s="113"/>
      <c r="G15" s="114"/>
      <c r="H15" s="115" t="s">
        <v>0</v>
      </c>
      <c r="I15" s="116"/>
      <c r="J15" s="116"/>
      <c r="K15" s="117"/>
    </row>
    <row r="16" spans="1:11" ht="24.9" customHeight="1" x14ac:dyDescent="0.25">
      <c r="A16" s="13" t="s">
        <v>12</v>
      </c>
      <c r="B16" s="8"/>
      <c r="C16" s="8"/>
      <c r="D16" s="14"/>
      <c r="E16" s="15"/>
      <c r="F16" s="14"/>
      <c r="G16" s="9" t="s">
        <v>50</v>
      </c>
      <c r="H16" s="42" t="s">
        <v>28</v>
      </c>
      <c r="I16" s="43"/>
      <c r="J16" s="43"/>
      <c r="K16" s="44"/>
    </row>
    <row r="17" spans="1:11" ht="24.9" customHeight="1" x14ac:dyDescent="0.25">
      <c r="A17" s="13" t="s">
        <v>13</v>
      </c>
      <c r="B17" s="8"/>
      <c r="C17" s="8"/>
      <c r="D17" s="9"/>
      <c r="E17" s="29"/>
      <c r="F17" s="16"/>
      <c r="G17" s="90" t="s">
        <v>52</v>
      </c>
      <c r="H17" s="42" t="s">
        <v>30</v>
      </c>
      <c r="I17" s="43"/>
      <c r="J17" s="43"/>
      <c r="K17" s="61" t="s">
        <v>57</v>
      </c>
    </row>
    <row r="18" spans="1:11" ht="24.9" customHeight="1" x14ac:dyDescent="0.25">
      <c r="A18" s="13" t="s">
        <v>14</v>
      </c>
      <c r="B18" s="8"/>
      <c r="C18" s="8"/>
      <c r="D18" s="9"/>
      <c r="E18" s="29"/>
      <c r="F18" s="16"/>
      <c r="G18" s="90" t="s">
        <v>58</v>
      </c>
      <c r="H18" s="42" t="s">
        <v>31</v>
      </c>
      <c r="I18" s="43"/>
      <c r="J18" s="43"/>
      <c r="K18" s="61" t="s">
        <v>59</v>
      </c>
    </row>
    <row r="19" spans="1:11" ht="24.9" customHeight="1" thickBot="1" x14ac:dyDescent="0.3">
      <c r="A19" s="13" t="s">
        <v>10</v>
      </c>
      <c r="B19" s="31"/>
      <c r="C19" s="31"/>
      <c r="D19" s="16"/>
      <c r="F19" s="33"/>
      <c r="G19" s="91" t="s">
        <v>60</v>
      </c>
      <c r="H19" s="32" t="s">
        <v>29</v>
      </c>
      <c r="I19" s="45"/>
      <c r="J19" s="28"/>
      <c r="K19" s="62">
        <v>1</v>
      </c>
    </row>
    <row r="20" spans="1:11" ht="0.75" customHeight="1" thickTop="1" x14ac:dyDescent="0.25">
      <c r="A20" s="63"/>
      <c r="B20" s="64"/>
      <c r="C20" s="64"/>
      <c r="D20" s="63"/>
      <c r="E20" s="65"/>
      <c r="F20" s="63"/>
      <c r="G20" s="63"/>
      <c r="H20" s="66"/>
      <c r="I20" s="66"/>
      <c r="J20" s="63"/>
      <c r="K20" s="63"/>
    </row>
    <row r="21" spans="1:11" s="79" customFormat="1" ht="24.9" customHeight="1" x14ac:dyDescent="0.25">
      <c r="A21" s="92" t="s">
        <v>4</v>
      </c>
      <c r="B21" s="93" t="s">
        <v>8</v>
      </c>
      <c r="C21" s="93" t="s">
        <v>22</v>
      </c>
      <c r="D21" s="93" t="s">
        <v>1</v>
      </c>
      <c r="E21" s="94" t="s">
        <v>21</v>
      </c>
      <c r="F21" s="93" t="s">
        <v>5</v>
      </c>
      <c r="G21" s="93" t="s">
        <v>25</v>
      </c>
      <c r="H21" s="77" t="s">
        <v>66</v>
      </c>
      <c r="I21" s="78" t="s">
        <v>65</v>
      </c>
      <c r="J21" s="80" t="s">
        <v>17</v>
      </c>
      <c r="K21" s="76" t="s">
        <v>9</v>
      </c>
    </row>
    <row r="22" spans="1:11" s="72" customFormat="1" ht="24.9" customHeight="1" x14ac:dyDescent="0.3">
      <c r="A22" s="95">
        <v>1</v>
      </c>
      <c r="B22" s="95" t="s">
        <v>67</v>
      </c>
      <c r="C22" s="95" t="s">
        <v>68</v>
      </c>
      <c r="D22" s="95" t="s">
        <v>69</v>
      </c>
      <c r="E22" s="95" t="s">
        <v>70</v>
      </c>
      <c r="F22" s="95" t="s">
        <v>46</v>
      </c>
      <c r="G22" s="95" t="s">
        <v>71</v>
      </c>
      <c r="H22" s="95" t="s">
        <v>72</v>
      </c>
      <c r="I22" s="131">
        <v>4.6342592592592594E-4</v>
      </c>
      <c r="J22" s="70"/>
      <c r="K22" s="71"/>
    </row>
    <row r="23" spans="1:11" s="72" customFormat="1" ht="24.9" customHeight="1" x14ac:dyDescent="0.3">
      <c r="A23" s="95">
        <v>2</v>
      </c>
      <c r="B23" s="95" t="s">
        <v>73</v>
      </c>
      <c r="C23" s="95" t="s">
        <v>74</v>
      </c>
      <c r="D23" s="95" t="s">
        <v>75</v>
      </c>
      <c r="E23" s="95" t="s">
        <v>76</v>
      </c>
      <c r="F23" s="95" t="s">
        <v>47</v>
      </c>
      <c r="G23" s="95" t="s">
        <v>77</v>
      </c>
      <c r="H23" s="95" t="s">
        <v>78</v>
      </c>
      <c r="I23" s="131">
        <v>4.9212962962962958E-4</v>
      </c>
      <c r="J23" s="73"/>
      <c r="K23" s="74"/>
    </row>
    <row r="24" spans="1:11" s="72" customFormat="1" ht="24.9" customHeight="1" x14ac:dyDescent="0.3">
      <c r="A24" s="95">
        <v>3</v>
      </c>
      <c r="B24" s="95" t="s">
        <v>79</v>
      </c>
      <c r="C24" s="95" t="s">
        <v>80</v>
      </c>
      <c r="D24" s="95" t="s">
        <v>81</v>
      </c>
      <c r="E24" s="95" t="s">
        <v>82</v>
      </c>
      <c r="F24" s="95" t="s">
        <v>47</v>
      </c>
      <c r="G24" s="95" t="s">
        <v>83</v>
      </c>
      <c r="H24" s="95" t="s">
        <v>84</v>
      </c>
      <c r="I24" s="131">
        <v>4.9363425925925931E-4</v>
      </c>
      <c r="J24" s="73"/>
      <c r="K24" s="74"/>
    </row>
    <row r="25" spans="1:11" s="72" customFormat="1" ht="24.9" customHeight="1" x14ac:dyDescent="0.3">
      <c r="A25" s="95">
        <v>4</v>
      </c>
      <c r="B25" s="95" t="s">
        <v>89</v>
      </c>
      <c r="C25" s="95" t="s">
        <v>90</v>
      </c>
      <c r="D25" s="95" t="s">
        <v>91</v>
      </c>
      <c r="E25" s="95" t="s">
        <v>92</v>
      </c>
      <c r="F25" s="95" t="s">
        <v>45</v>
      </c>
      <c r="G25" s="95" t="s">
        <v>71</v>
      </c>
      <c r="H25" s="95" t="s">
        <v>93</v>
      </c>
      <c r="I25" s="131">
        <v>4.9374999999999994E-4</v>
      </c>
      <c r="J25" s="73"/>
      <c r="K25" s="75"/>
    </row>
    <row r="26" spans="1:11" s="72" customFormat="1" ht="24.9" customHeight="1" x14ac:dyDescent="0.3">
      <c r="A26" s="95">
        <v>5</v>
      </c>
      <c r="B26" s="95" t="s">
        <v>85</v>
      </c>
      <c r="C26" s="95" t="s">
        <v>86</v>
      </c>
      <c r="D26" s="95" t="s">
        <v>87</v>
      </c>
      <c r="E26" s="95" t="s">
        <v>82</v>
      </c>
      <c r="F26" s="95" t="s">
        <v>47</v>
      </c>
      <c r="G26" s="95" t="s">
        <v>83</v>
      </c>
      <c r="H26" s="95" t="s">
        <v>88</v>
      </c>
      <c r="I26" s="131">
        <v>5.0208333333333344E-4</v>
      </c>
      <c r="J26" s="73"/>
      <c r="K26" s="75"/>
    </row>
    <row r="27" spans="1:11" s="72" customFormat="1" ht="24.9" customHeight="1" x14ac:dyDescent="0.3">
      <c r="A27" s="95">
        <v>6</v>
      </c>
      <c r="B27" s="95" t="s">
        <v>94</v>
      </c>
      <c r="C27" s="95" t="s">
        <v>95</v>
      </c>
      <c r="D27" s="95" t="s">
        <v>96</v>
      </c>
      <c r="E27" s="95" t="s">
        <v>97</v>
      </c>
      <c r="F27" s="95" t="s">
        <v>46</v>
      </c>
      <c r="G27" s="95" t="s">
        <v>71</v>
      </c>
      <c r="H27" s="95" t="s">
        <v>98</v>
      </c>
      <c r="I27" s="131">
        <v>5.0787037037037044E-4</v>
      </c>
      <c r="J27" s="73"/>
      <c r="K27" s="75"/>
    </row>
    <row r="28" spans="1:11" s="72" customFormat="1" ht="24.9" customHeight="1" x14ac:dyDescent="0.3">
      <c r="A28" s="95">
        <v>7</v>
      </c>
      <c r="B28" s="95" t="s">
        <v>99</v>
      </c>
      <c r="C28" s="95" t="s">
        <v>100</v>
      </c>
      <c r="D28" s="95" t="s">
        <v>101</v>
      </c>
      <c r="E28" s="95" t="s">
        <v>102</v>
      </c>
      <c r="F28" s="95" t="s">
        <v>103</v>
      </c>
      <c r="G28" s="95" t="s">
        <v>71</v>
      </c>
      <c r="H28" s="95" t="s">
        <v>104</v>
      </c>
      <c r="I28" s="131">
        <v>5.1053240740740735E-4</v>
      </c>
      <c r="J28" s="73"/>
      <c r="K28" s="75"/>
    </row>
    <row r="29" spans="1:11" s="72" customFormat="1" ht="24.6" customHeight="1" x14ac:dyDescent="0.3">
      <c r="A29" s="95">
        <v>8</v>
      </c>
      <c r="B29" s="95" t="s">
        <v>105</v>
      </c>
      <c r="C29" s="95" t="s">
        <v>106</v>
      </c>
      <c r="D29" s="95" t="s">
        <v>107</v>
      </c>
      <c r="E29" s="95" t="s">
        <v>108</v>
      </c>
      <c r="F29" s="95" t="s">
        <v>46</v>
      </c>
      <c r="G29" s="95" t="s">
        <v>109</v>
      </c>
      <c r="H29" s="95" t="s">
        <v>110</v>
      </c>
      <c r="I29" s="131">
        <v>5.2523148148148156E-4</v>
      </c>
      <c r="J29" s="73"/>
      <c r="K29" s="75"/>
    </row>
    <row r="30" spans="1:11" s="72" customFormat="1" ht="24.6" customHeight="1" x14ac:dyDescent="0.3">
      <c r="A30" s="95">
        <v>9</v>
      </c>
      <c r="B30" s="95" t="s">
        <v>111</v>
      </c>
      <c r="C30" s="95" t="s">
        <v>112</v>
      </c>
      <c r="D30" s="95" t="s">
        <v>113</v>
      </c>
      <c r="E30" s="95" t="s">
        <v>114</v>
      </c>
      <c r="F30" s="95" t="s">
        <v>45</v>
      </c>
      <c r="G30" s="95" t="s">
        <v>71</v>
      </c>
      <c r="H30" s="95" t="s">
        <v>115</v>
      </c>
      <c r="I30" s="69"/>
      <c r="J30" s="73"/>
      <c r="K30" s="75"/>
    </row>
    <row r="31" spans="1:11" s="72" customFormat="1" ht="24.6" customHeight="1" x14ac:dyDescent="0.3">
      <c r="A31" s="95">
        <v>10</v>
      </c>
      <c r="B31" s="95" t="s">
        <v>116</v>
      </c>
      <c r="C31" s="95" t="s">
        <v>117</v>
      </c>
      <c r="D31" s="95" t="s">
        <v>118</v>
      </c>
      <c r="E31" s="95" t="s">
        <v>119</v>
      </c>
      <c r="F31" s="95" t="s">
        <v>47</v>
      </c>
      <c r="G31" s="95" t="s">
        <v>120</v>
      </c>
      <c r="H31" s="95" t="s">
        <v>121</v>
      </c>
      <c r="I31" s="69"/>
      <c r="J31" s="73"/>
      <c r="K31" s="75"/>
    </row>
    <row r="32" spans="1:11" s="72" customFormat="1" ht="24.6" customHeight="1" x14ac:dyDescent="0.3">
      <c r="A32" s="95">
        <v>11</v>
      </c>
      <c r="B32" s="95" t="s">
        <v>122</v>
      </c>
      <c r="C32" s="95" t="s">
        <v>123</v>
      </c>
      <c r="D32" s="95" t="s">
        <v>124</v>
      </c>
      <c r="E32" s="95" t="s">
        <v>125</v>
      </c>
      <c r="F32" s="95" t="s">
        <v>45</v>
      </c>
      <c r="G32" s="95" t="s">
        <v>109</v>
      </c>
      <c r="H32" s="95" t="s">
        <v>126</v>
      </c>
      <c r="I32" s="69"/>
      <c r="J32" s="73"/>
      <c r="K32" s="75"/>
    </row>
    <row r="33" spans="1:11" s="72" customFormat="1" ht="24.6" customHeight="1" x14ac:dyDescent="0.3">
      <c r="A33" s="95">
        <v>12</v>
      </c>
      <c r="B33" s="95" t="s">
        <v>127</v>
      </c>
      <c r="C33" s="95" t="s">
        <v>128</v>
      </c>
      <c r="D33" s="95" t="s">
        <v>129</v>
      </c>
      <c r="E33" s="95" t="s">
        <v>130</v>
      </c>
      <c r="F33" s="95" t="s">
        <v>46</v>
      </c>
      <c r="G33" s="95" t="s">
        <v>83</v>
      </c>
      <c r="H33" s="95" t="s">
        <v>131</v>
      </c>
      <c r="I33" s="69"/>
      <c r="J33" s="73"/>
      <c r="K33" s="75"/>
    </row>
    <row r="34" spans="1:11" s="72" customFormat="1" ht="24.6" customHeight="1" x14ac:dyDescent="0.3">
      <c r="A34" s="95">
        <v>13</v>
      </c>
      <c r="B34" s="95" t="s">
        <v>132</v>
      </c>
      <c r="C34" s="95" t="s">
        <v>133</v>
      </c>
      <c r="D34" s="95" t="s">
        <v>134</v>
      </c>
      <c r="E34" s="95" t="s">
        <v>135</v>
      </c>
      <c r="F34" s="95" t="s">
        <v>45</v>
      </c>
      <c r="G34" s="95" t="s">
        <v>71</v>
      </c>
      <c r="H34" s="95" t="s">
        <v>136</v>
      </c>
      <c r="I34" s="69"/>
      <c r="J34" s="73"/>
      <c r="K34" s="75"/>
    </row>
    <row r="35" spans="1:11" s="72" customFormat="1" ht="24.6" customHeight="1" x14ac:dyDescent="0.3">
      <c r="A35" s="95">
        <v>14</v>
      </c>
      <c r="B35" s="95" t="s">
        <v>137</v>
      </c>
      <c r="C35" s="95" t="s">
        <v>138</v>
      </c>
      <c r="D35" s="95" t="s">
        <v>139</v>
      </c>
      <c r="E35" s="95" t="s">
        <v>140</v>
      </c>
      <c r="F35" s="95" t="s">
        <v>46</v>
      </c>
      <c r="G35" s="95" t="s">
        <v>71</v>
      </c>
      <c r="H35" s="95" t="s">
        <v>141</v>
      </c>
      <c r="I35" s="69"/>
      <c r="J35" s="73"/>
      <c r="K35" s="75"/>
    </row>
    <row r="36" spans="1:11" s="72" customFormat="1" ht="24.6" customHeight="1" x14ac:dyDescent="0.3">
      <c r="A36" s="95">
        <v>15</v>
      </c>
      <c r="B36" s="95" t="s">
        <v>142</v>
      </c>
      <c r="C36" s="95" t="s">
        <v>143</v>
      </c>
      <c r="D36" s="95" t="s">
        <v>144</v>
      </c>
      <c r="E36" s="95" t="s">
        <v>145</v>
      </c>
      <c r="F36" s="95" t="s">
        <v>46</v>
      </c>
      <c r="G36" s="95" t="s">
        <v>109</v>
      </c>
      <c r="H36" s="95" t="s">
        <v>146</v>
      </c>
      <c r="I36" s="69"/>
      <c r="J36" s="73"/>
      <c r="K36" s="75"/>
    </row>
    <row r="37" spans="1:11" s="72" customFormat="1" ht="24.6" customHeight="1" x14ac:dyDescent="0.3">
      <c r="A37" s="95">
        <v>16</v>
      </c>
      <c r="B37" s="95" t="s">
        <v>122</v>
      </c>
      <c r="C37" s="95" t="s">
        <v>147</v>
      </c>
      <c r="D37" s="95" t="s">
        <v>148</v>
      </c>
      <c r="E37" s="95" t="s">
        <v>149</v>
      </c>
      <c r="F37" s="95" t="s">
        <v>46</v>
      </c>
      <c r="G37" s="95" t="s">
        <v>83</v>
      </c>
      <c r="H37" s="95" t="s">
        <v>150</v>
      </c>
      <c r="I37" s="69"/>
      <c r="J37" s="73"/>
      <c r="K37" s="75"/>
    </row>
    <row r="38" spans="1:11" s="72" customFormat="1" ht="24.6" customHeight="1" x14ac:dyDescent="0.3">
      <c r="A38" s="95">
        <v>17</v>
      </c>
      <c r="B38" s="95" t="s">
        <v>151</v>
      </c>
      <c r="C38" s="95" t="s">
        <v>152</v>
      </c>
      <c r="D38" s="95" t="s">
        <v>153</v>
      </c>
      <c r="E38" s="95" t="s">
        <v>154</v>
      </c>
      <c r="F38" s="95" t="s">
        <v>45</v>
      </c>
      <c r="G38" s="95" t="s">
        <v>71</v>
      </c>
      <c r="H38" s="95" t="s">
        <v>155</v>
      </c>
      <c r="I38" s="69"/>
      <c r="J38" s="73"/>
      <c r="K38" s="75"/>
    </row>
    <row r="39" spans="1:11" s="72" customFormat="1" ht="24.6" customHeight="1" x14ac:dyDescent="0.3">
      <c r="A39" s="95">
        <v>18</v>
      </c>
      <c r="B39" s="95" t="s">
        <v>156</v>
      </c>
      <c r="C39" s="95" t="s">
        <v>157</v>
      </c>
      <c r="D39" s="95" t="s">
        <v>158</v>
      </c>
      <c r="E39" s="95" t="s">
        <v>159</v>
      </c>
      <c r="F39" s="95" t="s">
        <v>103</v>
      </c>
      <c r="G39" s="95" t="s">
        <v>71</v>
      </c>
      <c r="H39" s="95" t="s">
        <v>160</v>
      </c>
      <c r="I39" s="69"/>
      <c r="J39" s="73"/>
      <c r="K39" s="75"/>
    </row>
    <row r="40" spans="1:11" s="72" customFormat="1" ht="24.6" customHeight="1" x14ac:dyDescent="0.3">
      <c r="A40" s="95">
        <v>19</v>
      </c>
      <c r="B40" s="95" t="s">
        <v>161</v>
      </c>
      <c r="C40" s="95" t="s">
        <v>162</v>
      </c>
      <c r="D40" s="95" t="s">
        <v>163</v>
      </c>
      <c r="E40" s="95" t="s">
        <v>164</v>
      </c>
      <c r="F40" s="95" t="s">
        <v>46</v>
      </c>
      <c r="G40" s="95" t="s">
        <v>109</v>
      </c>
      <c r="H40" s="95" t="s">
        <v>165</v>
      </c>
      <c r="I40" s="69"/>
      <c r="J40" s="73"/>
      <c r="K40" s="75"/>
    </row>
    <row r="41" spans="1:11" s="72" customFormat="1" ht="24.6" customHeight="1" thickBot="1" x14ac:dyDescent="0.35">
      <c r="A41" s="83"/>
      <c r="B41" s="83"/>
      <c r="C41" s="84"/>
      <c r="D41" s="85"/>
      <c r="E41" s="83"/>
      <c r="F41" s="83"/>
      <c r="G41" s="83"/>
      <c r="H41" s="86"/>
      <c r="I41" s="87"/>
      <c r="J41" s="88"/>
      <c r="K41" s="89"/>
    </row>
    <row r="42" spans="1:11" ht="17.25" customHeight="1" thickTop="1" x14ac:dyDescent="0.25">
      <c r="A42" s="97" t="s">
        <v>3</v>
      </c>
      <c r="B42" s="98"/>
      <c r="C42" s="98"/>
      <c r="D42" s="98"/>
      <c r="E42" s="81"/>
      <c r="F42" s="81"/>
      <c r="G42" s="98" t="s">
        <v>24</v>
      </c>
      <c r="H42" s="98"/>
      <c r="I42" s="99"/>
      <c r="J42" s="99"/>
      <c r="K42" s="100"/>
    </row>
    <row r="43" spans="1:11" ht="20.100000000000001" customHeight="1" x14ac:dyDescent="0.25">
      <c r="A43" s="53" t="s">
        <v>32</v>
      </c>
      <c r="B43" s="16"/>
      <c r="C43" s="16"/>
      <c r="D43" s="54"/>
      <c r="E43" s="18"/>
      <c r="F43" s="51"/>
      <c r="G43" s="17" t="s">
        <v>20</v>
      </c>
      <c r="H43" s="47">
        <v>5</v>
      </c>
      <c r="I43" s="57"/>
      <c r="J43" s="34" t="s">
        <v>18</v>
      </c>
      <c r="K43" s="60">
        <f>COUNTIF(F19:F40,"ЗМС")</f>
        <v>0</v>
      </c>
    </row>
    <row r="44" spans="1:11" ht="20.100000000000001" customHeight="1" x14ac:dyDescent="0.25">
      <c r="A44" s="53" t="s">
        <v>33</v>
      </c>
      <c r="B44" s="16"/>
      <c r="C44" s="16"/>
      <c r="D44" s="54"/>
      <c r="E44" s="1"/>
      <c r="F44" s="52"/>
      <c r="G44" s="19" t="s">
        <v>43</v>
      </c>
      <c r="H44" s="46">
        <f>H45+H48</f>
        <v>19</v>
      </c>
      <c r="I44" s="49"/>
      <c r="J44" s="34" t="s">
        <v>15</v>
      </c>
      <c r="K44" s="60">
        <f>COUNTIF(F20:F40,"МСМК")</f>
        <v>0</v>
      </c>
    </row>
    <row r="45" spans="1:11" ht="20.100000000000001" customHeight="1" x14ac:dyDescent="0.25">
      <c r="A45" s="53" t="s">
        <v>34</v>
      </c>
      <c r="B45" s="16"/>
      <c r="C45" s="16"/>
      <c r="D45" s="54"/>
      <c r="E45" s="1"/>
      <c r="F45" s="52"/>
      <c r="G45" s="19" t="s">
        <v>44</v>
      </c>
      <c r="H45" s="46">
        <f>H46+H47+H49</f>
        <v>19</v>
      </c>
      <c r="I45" s="49"/>
      <c r="J45" s="34" t="s">
        <v>16</v>
      </c>
      <c r="K45" s="60">
        <f>COUNTIF(F21:F42,"МС")</f>
        <v>0</v>
      </c>
    </row>
    <row r="46" spans="1:11" ht="20.100000000000001" customHeight="1" x14ac:dyDescent="0.25">
      <c r="A46" s="53" t="s">
        <v>35</v>
      </c>
      <c r="B46" s="16"/>
      <c r="C46" s="16"/>
      <c r="D46" s="54"/>
      <c r="E46" s="1"/>
      <c r="F46" s="52"/>
      <c r="G46" s="19" t="s">
        <v>38</v>
      </c>
      <c r="H46" s="47">
        <f>COUNT(A22:A40)</f>
        <v>19</v>
      </c>
      <c r="I46" s="48"/>
      <c r="J46" s="34" t="s">
        <v>19</v>
      </c>
      <c r="K46" s="60">
        <f>COUNTIF(F19:F43,"КМС")</f>
        <v>0</v>
      </c>
    </row>
    <row r="47" spans="1:11" ht="20.100000000000001" customHeight="1" x14ac:dyDescent="0.25">
      <c r="A47" s="53"/>
      <c r="B47" s="16"/>
      <c r="C47" s="16"/>
      <c r="D47" s="54"/>
      <c r="E47" s="1"/>
      <c r="F47" s="52"/>
      <c r="G47" s="19" t="s">
        <v>39</v>
      </c>
      <c r="H47" s="47">
        <f>COUNTIF(A22:A40,"НФ")</f>
        <v>0</v>
      </c>
      <c r="I47" s="48"/>
      <c r="J47" s="67" t="s">
        <v>45</v>
      </c>
      <c r="K47" s="60">
        <f>COUNTIF(F19:F44,"1 сп.р.")</f>
        <v>5</v>
      </c>
    </row>
    <row r="48" spans="1:11" ht="20.100000000000001" customHeight="1" x14ac:dyDescent="0.25">
      <c r="A48" s="53"/>
      <c r="B48" s="16"/>
      <c r="C48" s="16"/>
      <c r="D48" s="54"/>
      <c r="E48" s="1"/>
      <c r="F48" s="52"/>
      <c r="G48" s="19" t="s">
        <v>40</v>
      </c>
      <c r="H48" s="35">
        <f>COUNTIF(A22:A40,"НС")</f>
        <v>0</v>
      </c>
      <c r="I48" s="50"/>
      <c r="J48" s="68" t="s">
        <v>47</v>
      </c>
      <c r="K48" s="60">
        <f>COUNTIF(F19:F45,"2 сп.р.")</f>
        <v>4</v>
      </c>
    </row>
    <row r="49" spans="1:26" ht="20.100000000000001" customHeight="1" x14ac:dyDescent="0.25">
      <c r="A49" s="53"/>
      <c r="B49" s="16"/>
      <c r="C49" s="16"/>
      <c r="D49" s="54"/>
      <c r="E49" s="21"/>
      <c r="F49" s="58"/>
      <c r="G49" s="19" t="s">
        <v>41</v>
      </c>
      <c r="H49" s="35">
        <f>COUNTIF(A22:A40,"ДСКВ")</f>
        <v>0</v>
      </c>
      <c r="I49" s="59"/>
      <c r="J49" s="68" t="s">
        <v>46</v>
      </c>
      <c r="K49" s="60">
        <f>COUNTIF(F19:F46,"3 сп.р.")</f>
        <v>8</v>
      </c>
    </row>
    <row r="50" spans="1:26" ht="9.75" customHeight="1" x14ac:dyDescent="0.25">
      <c r="A50" s="22"/>
      <c r="K50" s="23"/>
    </row>
    <row r="51" spans="1:26" ht="15.6" x14ac:dyDescent="0.25">
      <c r="A51" s="101" t="s">
        <v>2</v>
      </c>
      <c r="B51" s="102"/>
      <c r="C51" s="102"/>
      <c r="D51" s="102"/>
      <c r="E51" s="103" t="s">
        <v>7</v>
      </c>
      <c r="F51" s="103"/>
      <c r="G51" s="103"/>
      <c r="H51" s="103"/>
      <c r="I51" s="103" t="s">
        <v>36</v>
      </c>
      <c r="J51" s="103"/>
      <c r="K51" s="104"/>
    </row>
    <row r="52" spans="1:26" x14ac:dyDescent="0.25">
      <c r="A52" s="22"/>
      <c r="B52" s="1"/>
      <c r="C52" s="1"/>
      <c r="E52" s="1"/>
      <c r="F52" s="18"/>
      <c r="G52" s="18"/>
      <c r="H52" s="18"/>
      <c r="I52" s="18"/>
      <c r="J52" s="18"/>
      <c r="K52" s="27"/>
    </row>
    <row r="53" spans="1:26" x14ac:dyDescent="0.25">
      <c r="A53" s="24"/>
      <c r="D53" s="25"/>
      <c r="E53" s="55"/>
      <c r="F53" s="25"/>
      <c r="G53" s="25"/>
      <c r="H53" s="56"/>
      <c r="I53" s="56"/>
      <c r="J53" s="25"/>
      <c r="K53" s="26"/>
    </row>
    <row r="54" spans="1:26" x14ac:dyDescent="0.25">
      <c r="A54" s="24"/>
      <c r="D54" s="25"/>
      <c r="E54" s="55"/>
      <c r="F54" s="25"/>
      <c r="G54" s="25"/>
      <c r="H54" s="56"/>
      <c r="I54" s="56"/>
      <c r="J54" s="25"/>
      <c r="K54" s="26"/>
    </row>
    <row r="55" spans="1:26" x14ac:dyDescent="0.25">
      <c r="A55" s="24"/>
      <c r="D55" s="25"/>
      <c r="E55" s="55"/>
      <c r="F55" s="25"/>
      <c r="G55" s="25"/>
      <c r="H55" s="56"/>
      <c r="I55" s="56"/>
      <c r="J55" s="25"/>
      <c r="K55" s="26"/>
    </row>
    <row r="56" spans="1:26" x14ac:dyDescent="0.25">
      <c r="A56" s="24"/>
      <c r="D56" s="25"/>
      <c r="E56" s="55"/>
      <c r="F56" s="25"/>
      <c r="G56" s="25"/>
      <c r="H56" s="56"/>
      <c r="I56" s="56"/>
      <c r="J56" s="25"/>
      <c r="K56" s="26"/>
    </row>
    <row r="57" spans="1:26" ht="16.2" thickBot="1" x14ac:dyDescent="0.3">
      <c r="A57" s="105" t="str">
        <f>G18</f>
        <v>БУКОВА О.Ю.(IК, г. Пенза)</v>
      </c>
      <c r="B57" s="106"/>
      <c r="C57" s="106"/>
      <c r="D57" s="106"/>
      <c r="E57" s="106" t="str">
        <f>G17</f>
        <v>БОЯРОВ В.В. (ВК, г. Саранск)</v>
      </c>
      <c r="F57" s="106"/>
      <c r="G57" s="106"/>
      <c r="H57" s="106"/>
      <c r="I57" s="106" t="str">
        <f>G19</f>
        <v>КОЧЕТКОВ Д.А. (ВК, г. Саранск)</v>
      </c>
      <c r="J57" s="106"/>
      <c r="K57" s="107"/>
    </row>
    <row r="58" spans="1:26" s="10" customFormat="1" ht="14.4" thickTop="1" x14ac:dyDescent="0.25">
      <c r="A58" s="1"/>
      <c r="B58" s="25"/>
      <c r="C58" s="25"/>
      <c r="D58" s="1"/>
      <c r="F58" s="1"/>
      <c r="G58" s="1"/>
      <c r="H58" s="20"/>
      <c r="I58" s="2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38" customFormat="1" ht="18" x14ac:dyDescent="0.25">
      <c r="B59" s="39"/>
      <c r="C59" s="39"/>
      <c r="E59" s="40"/>
      <c r="H59" s="41"/>
      <c r="I59" s="41"/>
    </row>
    <row r="60" spans="1:26" ht="21" x14ac:dyDescent="0.25">
      <c r="A60" s="36"/>
      <c r="B60" s="36"/>
      <c r="C60" s="37"/>
      <c r="D60" s="96"/>
      <c r="E60" s="96"/>
      <c r="F60" s="96"/>
      <c r="G60" s="96"/>
    </row>
    <row r="61" spans="1:26" ht="18" x14ac:dyDescent="0.25">
      <c r="D61" s="38"/>
    </row>
  </sheetData>
  <autoFilter ref="A21:I21">
    <sortState ref="A22:I40">
      <sortCondition ref="I21"/>
    </sortState>
  </autoFilter>
  <sortState ref="A22:G33">
    <sortCondition ref="A22:A33"/>
  </sortState>
  <mergeCells count="25">
    <mergeCell ref="A11:K11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3:D13"/>
    <mergeCell ref="A14:D14"/>
    <mergeCell ref="A15:G15"/>
    <mergeCell ref="H15:K15"/>
    <mergeCell ref="A12:K12"/>
    <mergeCell ref="D60:G60"/>
    <mergeCell ref="A42:D42"/>
    <mergeCell ref="G42:K42"/>
    <mergeCell ref="A51:D51"/>
    <mergeCell ref="E51:H51"/>
    <mergeCell ref="I51:K51"/>
    <mergeCell ref="A57:D57"/>
    <mergeCell ref="E57:H57"/>
    <mergeCell ref="I57:K57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2024-07-04T15:23:31Z</cp:lastPrinted>
  <dcterms:created xsi:type="dcterms:W3CDTF">1996-10-08T23:32:33Z</dcterms:created>
  <dcterms:modified xsi:type="dcterms:W3CDTF">2024-07-04T15:24:35Z</dcterms:modified>
</cp:coreProperties>
</file>