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-105" yWindow="-105" windowWidth="20730" windowHeight="11760" tabRatio="789"/>
  </bookViews>
  <sheets>
    <sheet name="Критериум" sheetId="91" r:id="rId1"/>
  </sheets>
  <definedNames>
    <definedName name="_xlnm.Print_Titles" localSheetId="0">Критериум!$21:$22</definedName>
    <definedName name="_xlnm.Print_Area" localSheetId="0">Критериум!$A$1:$AP$132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M132" i="91" l="1"/>
  <c r="F132" i="91"/>
  <c r="AM31" i="91"/>
  <c r="AM32" i="91"/>
  <c r="AM33" i="91"/>
  <c r="AM34" i="91"/>
  <c r="AM35" i="91"/>
  <c r="AM36" i="91"/>
  <c r="AM37" i="91"/>
  <c r="AM38" i="91"/>
  <c r="AM39" i="91"/>
  <c r="AM40" i="91"/>
  <c r="AM41" i="91"/>
  <c r="AM23" i="91"/>
  <c r="AP118" i="91" l="1"/>
  <c r="AM120" i="91"/>
  <c r="AM124" i="91"/>
  <c r="AM123" i="91"/>
  <c r="AM122" i="91"/>
  <c r="AM121" i="91"/>
  <c r="AM119" i="91" l="1"/>
  <c r="AM118" i="91" s="1"/>
  <c r="AP123" i="91"/>
  <c r="AP122" i="91"/>
  <c r="AP121" i="91"/>
  <c r="AP120" i="91"/>
  <c r="AP119" i="91"/>
  <c r="AP117" i="91"/>
  <c r="AM24" i="91" l="1"/>
  <c r="AM25" i="91"/>
  <c r="AM26" i="91"/>
  <c r="AM27" i="91"/>
  <c r="AM28" i="91"/>
  <c r="AM29" i="91"/>
  <c r="AM30" i="91"/>
</calcChain>
</file>

<file path=xl/sharedStrings.xml><?xml version="1.0" encoding="utf-8"?>
<sst xmlns="http://schemas.openxmlformats.org/spreadsheetml/2006/main" count="478" uniqueCount="269">
  <si>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</si>
  <si>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</si>
  <si>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</si>
  <si>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</si>
  <si>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</si>
  <si>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</si>
  <si>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</si>
  <si>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</si>
  <si>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</si>
  <si>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</si>
  <si>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</si>
  <si>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</si>
  <si>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</si>
  <si>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</si>
  <si>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</si>
  <si>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</si>
  <si>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</si>
  <si>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</si>
  <si>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</si>
  <si>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</si>
  <si>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</si>
  <si>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</si>
  <si>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</si>
  <si>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Санкт-Петербург</t>
  </si>
  <si>
    <t>МС</t>
  </si>
  <si>
    <t>ВЫПОЛНЕНИЕ НТУ ЕВСК</t>
  </si>
  <si>
    <t>РЕЗУЛЬТАТ очки</t>
  </si>
  <si>
    <t>Доп. Инфо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</si>
  <si>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</si>
  <si>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</si>
  <si>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</si>
  <si>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</si>
  <si>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</si>
  <si>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</si>
  <si>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</si>
  <si>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</si>
  <si>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</si>
  <si>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</si>
  <si>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ДИСТАНЦИЯ: ДЛИНА КРУГА/КРУГОВ</t>
  </si>
  <si>
    <t>шоссе - критериум 20-40 км</t>
  </si>
  <si>
    <t>1 СР</t>
  </si>
  <si>
    <t>Место на основном финише</t>
  </si>
  <si>
    <t>UCI ID</t>
  </si>
  <si>
    <t>Воронежская область</t>
  </si>
  <si>
    <t>Самарская область</t>
  </si>
  <si>
    <t/>
  </si>
  <si>
    <t>2 СР</t>
  </si>
  <si>
    <t>3 СР</t>
  </si>
  <si>
    <t>Лимит времени</t>
  </si>
  <si>
    <t>Министерство Спорта Самарской области</t>
  </si>
  <si>
    <t>Федерация велосипедного спорта Самарской области</t>
  </si>
  <si>
    <t>ПЕРВЕНСТВО РОССИИ</t>
  </si>
  <si>
    <t>Юноши 15-16 лет</t>
  </si>
  <si>
    <r>
      <rPr>
        <b/>
        <sz val="11"/>
        <rFont val="Calibri"/>
        <family val="2"/>
        <charset val="204"/>
        <scheme val="minor"/>
      </rPr>
      <t>МЕСТО ПРОВЕДЕНИЯ</t>
    </r>
    <r>
      <rPr>
        <sz val="11"/>
        <rFont val="Calibri"/>
        <family val="2"/>
        <charset val="204"/>
        <scheme val="minor"/>
      </rPr>
      <t>: г. Тольятти</t>
    </r>
  </si>
  <si>
    <t>ДАТА ПРОВЕДЕНИЯ: 29 августа 2021 года</t>
  </si>
  <si>
    <t xml:space="preserve">НАЧАЛО ГОНКИ: 11ч 00м </t>
  </si>
  <si>
    <t>ОКОНЧАНИЕ ГОНКИ: 12ч 07м</t>
  </si>
  <si>
    <t xml:space="preserve">КАВТАСЬЕВА Е.Г. (1 кат, г. Самара) </t>
  </si>
  <si>
    <t xml:space="preserve">ПОВАЛЯЕВА М.М. (1 кат, г. Самара) </t>
  </si>
  <si>
    <t xml:space="preserve">ОСЯНИН Ю.И. (ВК., г. Самара) </t>
  </si>
  <si>
    <t>НАЗВАНИЕ ТРАССЫ / РЕГ. НОМЕР: Ленинский проспект (от ул. Юбилейная до Московского пр-та)</t>
  </si>
  <si>
    <t xml:space="preserve">МАКСИМАЛЬНЫЙ ПЕРЕПАД (HD)(м): </t>
  </si>
  <si>
    <t xml:space="preserve">СУММА ПОЛОЖИТЕЛЬНЫХ ПЕРЕПАДОВ ВЫСОТЫ НА ДИСТАНЦИИ (ТС)(м): </t>
  </si>
  <si>
    <t xml:space="preserve">1,0 км/30 </t>
  </si>
  <si>
    <t>№ ВРВС: 0080211811Я</t>
  </si>
  <si>
    <t>№ ЕКП 2021: 32512</t>
  </si>
  <si>
    <t>НФ</t>
  </si>
  <si>
    <t>ЛУНИН Михаил</t>
  </si>
  <si>
    <t>ГОНЧАРОВ Владимир</t>
  </si>
  <si>
    <t>ЗАБЕЛИНСКИЙ Богдан</t>
  </si>
  <si>
    <t>ХАРЧЕНКО Никита</t>
  </si>
  <si>
    <t>ПАВЛОВ Алексей</t>
  </si>
  <si>
    <t>УЖЕВКО Роман</t>
  </si>
  <si>
    <t>ШИШКОВ Степан</t>
  </si>
  <si>
    <t>РОМАНОВ Андрей</t>
  </si>
  <si>
    <t>КЕРНИЦКИЙ Максим</t>
  </si>
  <si>
    <t>МИШАНКОВ Максим</t>
  </si>
  <si>
    <t>МУХИН Михаил</t>
  </si>
  <si>
    <t>БОНДАРЕНКО Мирон</t>
  </si>
  <si>
    <t>НИКОЛАЕВ Егор</t>
  </si>
  <si>
    <t>ЖОГЛО Ефим</t>
  </si>
  <si>
    <t>ЦВЕТКОВ Никита</t>
  </si>
  <si>
    <t>ГРИГОРЬЕВ Александр</t>
  </si>
  <si>
    <t>ЖИДКОВ Степан</t>
  </si>
  <si>
    <t>ЗАВЬЯЛОВ Денис</t>
  </si>
  <si>
    <t>ШЕРСТНИКОВ Максим</t>
  </si>
  <si>
    <t>АЛЕКСЕЕВ Никита</t>
  </si>
  <si>
    <t>ГРЕБЕНЮКОВ Никита</t>
  </si>
  <si>
    <t>ДОРОНИН Станислав</t>
  </si>
  <si>
    <t>НИКОЛАЕВ Илья</t>
  </si>
  <si>
    <t>ВАХРУШЕВ Павел</t>
  </si>
  <si>
    <t>ЗЕМЕНОВ Илья</t>
  </si>
  <si>
    <t>БАЗАЕВ Артем</t>
  </si>
  <si>
    <t>ИСЛАМОВ Илья</t>
  </si>
  <si>
    <t>АВЕРИН Валентин</t>
  </si>
  <si>
    <t>КУЗЬМИН Кирилл</t>
  </si>
  <si>
    <t>БУДИГАЙ Александр</t>
  </si>
  <si>
    <t>ШУМИЛИН Егор</t>
  </si>
  <si>
    <t>ЛОЖКИН Дмитрий</t>
  </si>
  <si>
    <t>РУДАКОВ Егор</t>
  </si>
  <si>
    <t>ГУРЬЕВ Роман</t>
  </si>
  <si>
    <t>МАЛЯНОВ Семен</t>
  </si>
  <si>
    <t>ЧЕЧЕНЕВ Глеб</t>
  </si>
  <si>
    <t>ЧУЛКОВ Алексей</t>
  </si>
  <si>
    <t>АЛБУТКИН Илья</t>
  </si>
  <si>
    <t>ШМАТОВ Никита</t>
  </si>
  <si>
    <t>ШЕЛЯГ Валерий</t>
  </si>
  <si>
    <t>БАРУШКО Никита</t>
  </si>
  <si>
    <t>КУДРЯВЦЕВ Игорь</t>
  </si>
  <si>
    <t>ГУРЬЯНОВ Данила</t>
  </si>
  <si>
    <t>ЯКИМОВ Даниил</t>
  </si>
  <si>
    <t>САДЫКОВ Илья</t>
  </si>
  <si>
    <t>ПОЛЕХИН Артём</t>
  </si>
  <si>
    <t>КИРИЛИН Алексей</t>
  </si>
  <si>
    <t>НИСТРАТОВ Даниил</t>
  </si>
  <si>
    <t>АСТРЕЛИН Дмитрий</t>
  </si>
  <si>
    <t>ГЕРГЕЛЬ Максим</t>
  </si>
  <si>
    <t>СЕРГЕЕВ Егор</t>
  </si>
  <si>
    <t>ФИЛИМОШИН Роман</t>
  </si>
  <si>
    <t>ВЫСКОРКО Виктор</t>
  </si>
  <si>
    <t>ДРЮКОВ Дмитрий</t>
  </si>
  <si>
    <t>ЧИЧИЛАНОВ Владислав</t>
  </si>
  <si>
    <t>МИХИН Кирилл</t>
  </si>
  <si>
    <t>ЛОБЧУК Дмитрий</t>
  </si>
  <si>
    <t>БОРИСОВ Иван</t>
  </si>
  <si>
    <t>КАТАРЖНОВ Михаил</t>
  </si>
  <si>
    <t>ШАРАПА Иван</t>
  </si>
  <si>
    <t>ЛЕЩЕНКО Вадим</t>
  </si>
  <si>
    <t>БУЛОВЦЕВ Владислав</t>
  </si>
  <si>
    <t>ДАНИЛЕНКО Александр</t>
  </si>
  <si>
    <t>ПЛОСКОНЕНКО Кирилл</t>
  </si>
  <si>
    <t>МАМУЛИН Дмитрий</t>
  </si>
  <si>
    <t>МЫЦОВ Данила</t>
  </si>
  <si>
    <t>АХМЕДОВ Амир</t>
  </si>
  <si>
    <t>ОШКУКОВ Денис</t>
  </si>
  <si>
    <t>ВЕРШИНИН Валерий</t>
  </si>
  <si>
    <t>КЛЕТУШКИН Игорь</t>
  </si>
  <si>
    <t>ГАЛЕЕВ Ринат</t>
  </si>
  <si>
    <t>УЧЕВАТКИН Константин</t>
  </si>
  <si>
    <t>ВОРОБЬЁВ Матвей</t>
  </si>
  <si>
    <t>КОНЮШЕНКО Дмитрий</t>
  </si>
  <si>
    <t>ГОЛУБЕВ Матвей</t>
  </si>
  <si>
    <t>БАЛАЕВ Иван</t>
  </si>
  <si>
    <t>КАПИТАНОВ Алексей</t>
  </si>
  <si>
    <t>КОВАЛЕВ Ефим</t>
  </si>
  <si>
    <t>КАЛУГИН Алексей</t>
  </si>
  <si>
    <t>ЯКОВЛЕВ Денис</t>
  </si>
  <si>
    <t>МЕНЬШОВ Александр</t>
  </si>
  <si>
    <t>СЕНТЕБОВ Савелий</t>
  </si>
  <si>
    <t>ЖИГАЛОВ Родион</t>
  </si>
  <si>
    <t>МАЛЬЦЕВ Даниил</t>
  </si>
  <si>
    <t>КРАСНОВ Иван</t>
  </si>
  <si>
    <t>ГОНЧАРОВ Матвей</t>
  </si>
  <si>
    <t>УСИНСКИЙ Максим</t>
  </si>
  <si>
    <t>ЕМЕЛИН Даниил</t>
  </si>
  <si>
    <t>КОРОЛЕВ Никита</t>
  </si>
  <si>
    <t>МАЛЬГИН Дмитрий</t>
  </si>
  <si>
    <t>ТИШКИН Степан</t>
  </si>
  <si>
    <t>ХАБИПОВ Дамир</t>
  </si>
  <si>
    <t>27.09.2005</t>
  </si>
  <si>
    <t>12.08.2005</t>
  </si>
  <si>
    <t>12.01.2005</t>
  </si>
  <si>
    <t>21.02.2005</t>
  </si>
  <si>
    <t>01.04.2005</t>
  </si>
  <si>
    <t>10.03.2005</t>
  </si>
  <si>
    <t>08.03.2005</t>
  </si>
  <si>
    <t>18.04.2005</t>
  </si>
  <si>
    <t>23.09.2006</t>
  </si>
  <si>
    <t>01.07.2005</t>
  </si>
  <si>
    <t>04.06.2005</t>
  </si>
  <si>
    <t>10.04.2005</t>
  </si>
  <si>
    <t>05.05.2005</t>
  </si>
  <si>
    <t>14.02.2005</t>
  </si>
  <si>
    <t>15.04.2005</t>
  </si>
  <si>
    <t>03.02.2005</t>
  </si>
  <si>
    <t>21.03.2005</t>
  </si>
  <si>
    <t>16.07.2005</t>
  </si>
  <si>
    <t>19.11.2005</t>
  </si>
  <si>
    <t>23.05.2005</t>
  </si>
  <si>
    <t>28.04.2005</t>
  </si>
  <si>
    <t>07.09.2005</t>
  </si>
  <si>
    <t>05.03.2005</t>
  </si>
  <si>
    <t>23.01.2005</t>
  </si>
  <si>
    <t>26.03.2005</t>
  </si>
  <si>
    <t>17.06.2006</t>
  </si>
  <si>
    <t>22.03.2006</t>
  </si>
  <si>
    <t>16.11.2006</t>
  </si>
  <si>
    <t>08.07.2005</t>
  </si>
  <si>
    <t>10.11.2005</t>
  </si>
  <si>
    <t>12.07.2006</t>
  </si>
  <si>
    <t>05.05.2006</t>
  </si>
  <si>
    <t>31.08.2006</t>
  </si>
  <si>
    <t>03.02.2006</t>
  </si>
  <si>
    <t>19.12.2005</t>
  </si>
  <si>
    <t>05.10.2005</t>
  </si>
  <si>
    <t>30.04.2005</t>
  </si>
  <si>
    <t>13.05.2005</t>
  </si>
  <si>
    <t>28.08.2006</t>
  </si>
  <si>
    <t>05.06.2006</t>
  </si>
  <si>
    <t>14.10.2006</t>
  </si>
  <si>
    <t>04.03.2006</t>
  </si>
  <si>
    <t>02.08.2006</t>
  </si>
  <si>
    <t>28.03.2006</t>
  </si>
  <si>
    <t>10.02.2005</t>
  </si>
  <si>
    <t>24.01.2005</t>
  </si>
  <si>
    <t>26.11.2005</t>
  </si>
  <si>
    <t>03.06.2006</t>
  </si>
  <si>
    <t>25.07.2005</t>
  </si>
  <si>
    <t>21.06.2006</t>
  </si>
  <si>
    <t>20.07.2006</t>
  </si>
  <si>
    <t>19.01.2005</t>
  </si>
  <si>
    <t>13.03.2005</t>
  </si>
  <si>
    <t>06.06.2006</t>
  </si>
  <si>
    <t>09.02.2006</t>
  </si>
  <si>
    <t>21.11.2006</t>
  </si>
  <si>
    <t>16.01.2006</t>
  </si>
  <si>
    <t>10.02.2006</t>
  </si>
  <si>
    <t>19.03.2006</t>
  </si>
  <si>
    <t>02.03.2006</t>
  </si>
  <si>
    <t>21.06.2005</t>
  </si>
  <si>
    <t>01.02.2006</t>
  </si>
  <si>
    <t>14.07.2006</t>
  </si>
  <si>
    <t>21.02.2006</t>
  </si>
  <si>
    <t>18.10.2005</t>
  </si>
  <si>
    <t>06.11.2006</t>
  </si>
  <si>
    <t>09.04.2006</t>
  </si>
  <si>
    <t>15.05.2005</t>
  </si>
  <si>
    <t>07.06.2006</t>
  </si>
  <si>
    <t>15.07.2006</t>
  </si>
  <si>
    <t>22.09.2005</t>
  </si>
  <si>
    <t>05.10.2006</t>
  </si>
  <si>
    <t>24.10.2005</t>
  </si>
  <si>
    <t>18.05.2006</t>
  </si>
  <si>
    <t>24.11.2006</t>
  </si>
  <si>
    <t>14.02.2006</t>
  </si>
  <si>
    <t>20.11.2006</t>
  </si>
  <si>
    <t>22.01.2005</t>
  </si>
  <si>
    <t>10.06.2005</t>
  </si>
  <si>
    <t>06.10.2006</t>
  </si>
  <si>
    <t>15.12.2005</t>
  </si>
  <si>
    <t>24.04.2005</t>
  </si>
  <si>
    <t>21.09.2005</t>
  </si>
  <si>
    <t>13.01.2005</t>
  </si>
  <si>
    <t>03.10.2006</t>
  </si>
  <si>
    <t>25.10.2005</t>
  </si>
  <si>
    <t>28.09.2005</t>
  </si>
  <si>
    <t>06.05.2005</t>
  </si>
  <si>
    <t>22.06.2006</t>
  </si>
  <si>
    <t>Иркутская область</t>
  </si>
  <si>
    <t>Псковская область</t>
  </si>
  <si>
    <t>Саратовская область</t>
  </si>
  <si>
    <t>Нижегородская область</t>
  </si>
  <si>
    <t>Тюменская область</t>
  </si>
  <si>
    <t>Челябинская область</t>
  </si>
  <si>
    <t>Удмуртская Республика</t>
  </si>
  <si>
    <t>Красноярский край</t>
  </si>
  <si>
    <t>Орловская область</t>
  </si>
  <si>
    <t>Краснодарский край</t>
  </si>
  <si>
    <t>Оренбургская область</t>
  </si>
  <si>
    <t>Ульяновская область</t>
  </si>
  <si>
    <t>Калининградская область</t>
  </si>
  <si>
    <t>Новосибирская область</t>
  </si>
  <si>
    <t>Чувашская Республика</t>
  </si>
  <si>
    <t>Республика Татарстан</t>
  </si>
  <si>
    <t>Москва</t>
  </si>
  <si>
    <t>Температура: +21+ 25</t>
  </si>
  <si>
    <t>Влажность: 64%</t>
  </si>
  <si>
    <t>Осадки: без осадков</t>
  </si>
  <si>
    <t xml:space="preserve">Ветер: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</si>
</sst>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6" formatCode="dd/mm/yyyy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2" fillId="0" borderId="0"/>
  </cellStyleXfs>
  <cellXfs count="152">
    <xf numFmtId="0" fontId="0" fillId="0" borderId="0" xfId="0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1" xfId="0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1" fontId="17" fillId="0" borderId="1" xfId="9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9" xfId="0" applyNumberFormat="1" applyFont="1" applyFill="1" applyBorder="1" applyAlignment="1" applyProtection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3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49" fontId="11" fillId="0" borderId="22" xfId="0" applyNumberFormat="1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7" fillId="0" borderId="1" xfId="8" applyFont="1" applyFill="1" applyBorder="1" applyAlignment="1">
      <alignment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49" fontId="11" fillId="0" borderId="2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11" fillId="0" borderId="5" xfId="0" applyNumberFormat="1" applyFont="1" applyFill="1" applyBorder="1" applyAlignment="1">
      <alignment vertical="center"/>
    </xf>
    <xf numFmtId="14" fontId="11" fillId="0" borderId="5" xfId="0" applyNumberFormat="1" applyFont="1" applyBorder="1" applyAlignment="1">
      <alignment horizontal="right" vertical="center"/>
    </xf>
    <xf numFmtId="14" fontId="11" fillId="0" borderId="21" xfId="0" applyNumberFormat="1" applyFont="1" applyBorder="1" applyAlignment="1">
      <alignment horizontal="right" vertical="center"/>
    </xf>
    <xf numFmtId="14" fontId="5" fillId="0" borderId="25" xfId="0" applyNumberFormat="1" applyFont="1" applyBorder="1" applyAlignment="1">
      <alignment vertical="center"/>
    </xf>
    <xf numFmtId="14" fontId="17" fillId="0" borderId="1" xfId="9" applyNumberFormat="1" applyFont="1" applyFill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0" fontId="14" fillId="3" borderId="1" xfId="3" applyFont="1" applyFill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9" fontId="11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2" borderId="24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/>
    </xf>
    <xf numFmtId="0" fontId="14" fillId="3" borderId="35" xfId="3" applyFont="1" applyFill="1" applyBorder="1" applyAlignment="1">
      <alignment horizontal="center" vertical="center" wrapText="1"/>
    </xf>
    <xf numFmtId="0" fontId="17" fillId="0" borderId="35" xfId="8" applyFont="1" applyFill="1" applyBorder="1" applyAlignment="1">
      <alignment vertical="center" wrapText="1"/>
    </xf>
    <xf numFmtId="14" fontId="17" fillId="0" borderId="35" xfId="9" applyNumberFormat="1" applyFont="1" applyFill="1" applyBorder="1" applyAlignment="1">
      <alignment horizontal="center" vertical="center" wrapText="1"/>
    </xf>
    <xf numFmtId="164" fontId="14" fillId="0" borderId="35" xfId="0" applyNumberFormat="1" applyFont="1" applyFill="1" applyBorder="1" applyAlignment="1">
      <alignment horizontal="center" vertical="center" wrapText="1"/>
    </xf>
    <xf numFmtId="1" fontId="17" fillId="0" borderId="35" xfId="9" applyNumberFormat="1" applyFont="1" applyFill="1" applyBorder="1" applyAlignment="1">
      <alignment horizontal="center" vertical="center" wrapText="1"/>
    </xf>
    <xf numFmtId="0" fontId="8" fillId="0" borderId="35" xfId="0" applyFont="1" applyBorder="1" applyAlignment="1">
      <alignment vertical="center"/>
    </xf>
    <xf numFmtId="0" fontId="14" fillId="0" borderId="35" xfId="0" applyNumberFormat="1" applyFont="1" applyFill="1" applyBorder="1" applyAlignment="1" applyProtection="1">
      <alignment horizontal="center" vertical="center"/>
    </xf>
    <xf numFmtId="0" fontId="14" fillId="0" borderId="36" xfId="0" applyNumberFormat="1" applyFont="1" applyFill="1" applyBorder="1" applyAlignment="1" applyProtection="1">
      <alignment horizontal="center" vertical="center"/>
    </xf>
    <xf numFmtId="49" fontId="11" fillId="0" borderId="4" xfId="2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49" fontId="11" fillId="0" borderId="17" xfId="2" applyNumberFormat="1" applyFont="1" applyBorder="1" applyAlignment="1">
      <alignment horizontal="right" vertical="center"/>
    </xf>
    <xf numFmtId="0" fontId="10" fillId="2" borderId="1" xfId="3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NumberFormat="1" applyFont="1" applyBorder="1" applyAlignment="1">
      <alignment vertical="center"/>
    </xf>
    <xf numFmtId="0" fontId="19" fillId="0" borderId="6" xfId="0" applyFont="1" applyBorder="1" applyAlignment="1">
      <alignment horizontal="right" vertical="center"/>
    </xf>
    <xf numFmtId="0" fontId="19" fillId="0" borderId="30" xfId="0" applyFont="1" applyBorder="1" applyAlignment="1">
      <alignment horizontal="right" vertical="center"/>
    </xf>
    <xf numFmtId="0" fontId="17" fillId="0" borderId="1" xfId="9" applyFont="1" applyFill="1" applyBorder="1" applyAlignment="1">
      <alignment horizontal="center" vertical="center" wrapText="1"/>
    </xf>
    <xf numFmtId="0" fontId="17" fillId="0" borderId="35" xfId="9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" fillId="2" borderId="32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4" fontId="10" fillId="2" borderId="32" xfId="3" applyNumberFormat="1" applyFont="1" applyFill="1" applyBorder="1" applyAlignment="1">
      <alignment horizontal="center" vertical="center" wrapText="1"/>
    </xf>
    <xf numFmtId="14" fontId="10" fillId="2" borderId="1" xfId="3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166" fontId="17" fillId="0" borderId="1" xfId="9" applyNumberFormat="1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8"/>
    <cellStyle name="Обычный_ID4938_RS_1" xfId="9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file:///C:\Users\1288~1\AppData\Local\Temp\FineReader12.00\media\image2.jpeg" TargetMode="External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76197</xdr:colOff>
      <xdr:row>0</xdr:row>
      <xdr:rowOff>32656</xdr:rowOff>
    </xdr:from>
    <xdr:to>
      <xdr:col>1</xdr:col>
      <xdr:colOff>443101</xdr:colOff>
      <xdr:row>4</xdr:row>
      <xdr:rowOff>44748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C8A78053-2B96-4560-A460-6FDFCECE7149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7" y="32656"/>
          <a:ext cx="845875" cy="1024463"/>
        </a:xfrm>
        <a:prstGeom prst="rect">
          <a:avLst/>
        </a:prstGeom>
      </xdr:spPr>
    </xdr:pic>
    <xdr:clientData/>
  </xdr:twoCellAnchor>
  <xdr:twoCellAnchor editAs="oneCell">
    <xdr:from>
      <xdr:col>2</xdr:col>
      <xdr:colOff>403588</xdr:colOff>
      <xdr:row>0</xdr:row>
      <xdr:rowOff>43544</xdr:rowOff>
    </xdr:from>
    <xdr:to>
      <xdr:col>3</xdr:col>
      <xdr:colOff>980148</xdr:colOff>
      <xdr:row>4</xdr:row>
      <xdr:rowOff>54430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6C61E58C-3D6F-454A-8F7B-009B27FA1AE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6845" y="43544"/>
          <a:ext cx="1613425" cy="1023257"/>
        </a:xfrm>
        <a:prstGeom prst="rect">
          <a:avLst/>
        </a:prstGeom>
      </xdr:spPr>
    </xdr:pic>
    <xdr:clientData/>
  </xdr:twoCellAnchor>
  <xdr:twoCellAnchor editAs="oneCell">
    <xdr:from>
      <xdr:col>40</xdr:col>
      <xdr:colOff>855258</xdr:colOff>
      <xdr:row>0</xdr:row>
      <xdr:rowOff>54428</xdr:rowOff>
    </xdr:from>
    <xdr:to>
      <xdr:col>41</xdr:col>
      <xdr:colOff>1163412</xdr:colOff>
      <xdr:row>3</xdr:row>
      <xdr:rowOff>204106</xdr:rowOff>
    </xdr:to>
    <xdr:pic>
      <xdr:nvPicPr>
        <xdr:cNvPr id="10" name="Рисунок 2" descr="C:\Users\User\Downloads\Логотип ФВССО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0937" y="54428"/>
          <a:ext cx="1274261" cy="898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547530</xdr:colOff>
      <xdr:row>0</xdr:row>
      <xdr:rowOff>13608</xdr:rowOff>
    </xdr:from>
    <xdr:to>
      <xdr:col>40</xdr:col>
      <xdr:colOff>670226</xdr:colOff>
      <xdr:row>3</xdr:row>
      <xdr:rowOff>136071</xdr:rowOff>
    </xdr:to>
    <xdr:pic>
      <xdr:nvPicPr>
        <xdr:cNvPr id="11" name="Рисунок2"/>
        <xdr:cNvPicPr>
          <a:picLocks noRot="1" noChangeAspect="1" noChangeArrowheads="1" noChangeShapeType="1"/>
        </xdr:cNvPicPr>
      </xdr:nvPicPr>
      <xdr:blipFill>
        <a:blip xmlns:r="http://schemas.openxmlformats.org/officeDocument/2006/relationships" r:embed="rId4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9244" y="13608"/>
          <a:ext cx="816660" cy="87085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14</xdr:col>
      <xdr:colOff>176893</xdr:colOff>
      <xdr:row>126</xdr:row>
      <xdr:rowOff>40822</xdr:rowOff>
    </xdr:from>
    <xdr:to>
      <xdr:col>19</xdr:col>
      <xdr:colOff>74840</xdr:colOff>
      <xdr:row>130</xdr:row>
      <xdr:rowOff>152400</xdr:rowOff>
    </xdr:to>
    <xdr:pic>
      <xdr:nvPicPr>
        <xdr:cNvPr id="12" name="Рисунок 6" descr="C:\Users\1288~1\AppData\Local\Temp\FineReader12.00\media\image2.jpeg"/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5786" y="32058429"/>
          <a:ext cx="1122590" cy="84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605520</xdr:colOff>
      <xdr:row>127</xdr:row>
      <xdr:rowOff>88447</xdr:rowOff>
    </xdr:from>
    <xdr:to>
      <xdr:col>40</xdr:col>
      <xdr:colOff>877663</xdr:colOff>
      <xdr:row>129</xdr:row>
      <xdr:rowOff>57150</xdr:rowOff>
    </xdr:to>
    <xdr:pic>
      <xdr:nvPicPr>
        <xdr:cNvPr id="13" name="Рисунок 1"/>
        <xdr:cNvPicPr>
          <a:picLocks noChangeAspect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89163" y="32310161"/>
          <a:ext cx="966107" cy="336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33"/>
  <sheetViews>
    <sheetView tabSelected="1" view="pageBreakPreview" topLeftCell="A91" zoomScale="70" zoomScaleNormal="90" zoomScaleSheetLayoutView="70" workbookViewId="0">
      <selection activeCell="E36" sqref="E36"/>
    </sheetView>
  </sheetViews>
  <sheetFormatPr defaultColWidth="9.140625" defaultRowHeight="12.75" x14ac:dyDescent="0.2"/>
  <cols>
    <col min="1" max="1" width="7" style="1" customWidth="1"/>
    <col min="2" max="2" width="7.85546875" style="11" customWidth="1"/>
    <col min="3" max="3" width="15.140625" style="11" customWidth="1"/>
    <col min="4" max="4" width="25.28515625" style="1" customWidth="1"/>
    <col min="5" max="5" width="12.28515625" style="66" customWidth="1"/>
    <col min="6" max="6" width="8.85546875" style="1" customWidth="1"/>
    <col min="7" max="7" width="26.28515625" style="1" customWidth="1"/>
    <col min="8" max="26" width="3.7109375" style="1" customWidth="1"/>
    <col min="27" max="30" width="3.42578125" style="1" bestFit="1" customWidth="1"/>
    <col min="31" max="36" width="3.42578125" style="1" customWidth="1"/>
    <col min="37" max="37" width="3.42578125" style="1" bestFit="1" customWidth="1"/>
    <col min="38" max="38" width="19.28515625" style="1" customWidth="1"/>
    <col min="39" max="39" width="11.28515625" style="1" customWidth="1"/>
    <col min="40" max="40" width="10.42578125" style="1" customWidth="1"/>
    <col min="41" max="41" width="14.42578125" style="1" customWidth="1"/>
    <col min="42" max="42" width="18.7109375" style="1" customWidth="1"/>
    <col min="43" max="16384" width="9.140625" style="1"/>
  </cols>
  <sheetData>
    <row r="1" spans="1:42" ht="15.75" customHeight="1" x14ac:dyDescent="0.2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</row>
    <row r="2" spans="1:42" ht="21" x14ac:dyDescent="0.2">
      <c r="A2" s="137" t="s">
        <v>49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</row>
    <row r="3" spans="1:42" ht="21" x14ac:dyDescent="0.2">
      <c r="A3" s="137" t="s">
        <v>10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</row>
    <row r="4" spans="1:42" ht="21" x14ac:dyDescent="0.2">
      <c r="A4" s="137" t="s">
        <v>50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</row>
    <row r="5" spans="1:42" ht="9" customHeight="1" x14ac:dyDescent="0.2">
      <c r="A5" s="137" t="s">
        <v>45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</row>
    <row r="6" spans="1:42" s="2" customFormat="1" ht="20.25" customHeight="1" x14ac:dyDescent="0.2">
      <c r="A6" s="138" t="s">
        <v>51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</row>
    <row r="7" spans="1:42" s="2" customFormat="1" ht="18" customHeight="1" x14ac:dyDescent="0.2">
      <c r="A7" s="113" t="s">
        <v>16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</row>
    <row r="8" spans="1:42" s="2" customFormat="1" ht="11.25" customHeight="1" thickBot="1" x14ac:dyDescent="0.25">
      <c r="A8" s="113" t="s">
        <v>45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</row>
    <row r="9" spans="1:42" ht="24" customHeight="1" thickTop="1" x14ac:dyDescent="0.2">
      <c r="A9" s="139" t="s">
        <v>22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1"/>
    </row>
    <row r="10" spans="1:42" ht="18" customHeight="1" x14ac:dyDescent="0.2">
      <c r="A10" s="119" t="s">
        <v>39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1"/>
    </row>
    <row r="11" spans="1:42" ht="19.5" customHeight="1" x14ac:dyDescent="0.2">
      <c r="A11" s="119" t="s">
        <v>52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1"/>
    </row>
    <row r="12" spans="1:42" ht="8.25" customHeight="1" x14ac:dyDescent="0.2">
      <c r="A12" s="108" t="s">
        <v>45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10"/>
    </row>
    <row r="13" spans="1:42" ht="15.75" x14ac:dyDescent="0.2">
      <c r="A13" s="29" t="s">
        <v>53</v>
      </c>
      <c r="B13" s="16"/>
      <c r="C13" s="54"/>
      <c r="D13" s="53"/>
      <c r="E13" s="55"/>
      <c r="F13" s="4"/>
      <c r="G13" s="69" t="s">
        <v>55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2"/>
      <c r="AP13" s="43" t="s">
        <v>64</v>
      </c>
    </row>
    <row r="14" spans="1:42" ht="15.75" x14ac:dyDescent="0.2">
      <c r="A14" s="14" t="s">
        <v>54</v>
      </c>
      <c r="B14" s="10"/>
      <c r="C14" s="10"/>
      <c r="D14" s="68"/>
      <c r="E14" s="56"/>
      <c r="F14" s="5"/>
      <c r="G14" s="70" t="s">
        <v>56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44"/>
      <c r="AP14" s="45" t="s">
        <v>65</v>
      </c>
    </row>
    <row r="15" spans="1:42" ht="15" x14ac:dyDescent="0.2">
      <c r="A15" s="144" t="s">
        <v>9</v>
      </c>
      <c r="B15" s="145"/>
      <c r="C15" s="145"/>
      <c r="D15" s="145"/>
      <c r="E15" s="145"/>
      <c r="F15" s="145"/>
      <c r="G15" s="146"/>
      <c r="H15" s="147" t="s">
        <v>1</v>
      </c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8"/>
    </row>
    <row r="16" spans="1:42" ht="15" x14ac:dyDescent="0.2">
      <c r="A16" s="15" t="s">
        <v>18</v>
      </c>
      <c r="B16" s="30"/>
      <c r="C16" s="30"/>
      <c r="D16" s="8"/>
      <c r="E16" s="57"/>
      <c r="F16" s="8"/>
      <c r="G16" s="9" t="s">
        <v>45</v>
      </c>
      <c r="H16" s="122" t="s">
        <v>60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4"/>
    </row>
    <row r="17" spans="1:42" ht="15" x14ac:dyDescent="0.2">
      <c r="A17" s="15" t="s">
        <v>19</v>
      </c>
      <c r="B17" s="23"/>
      <c r="C17" s="23"/>
      <c r="D17" s="6"/>
      <c r="E17" s="58"/>
      <c r="F17" s="6"/>
      <c r="G17" s="104" t="s">
        <v>57</v>
      </c>
      <c r="H17" s="122" t="s">
        <v>61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4"/>
    </row>
    <row r="18" spans="1:42" ht="15" x14ac:dyDescent="0.2">
      <c r="A18" s="15" t="s">
        <v>20</v>
      </c>
      <c r="B18" s="30"/>
      <c r="C18" s="30"/>
      <c r="D18" s="7"/>
      <c r="E18" s="57"/>
      <c r="F18" s="8"/>
      <c r="G18" s="104" t="s">
        <v>58</v>
      </c>
      <c r="H18" s="122" t="s">
        <v>62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4"/>
    </row>
    <row r="19" spans="1:42" ht="16.5" thickBot="1" x14ac:dyDescent="0.25">
      <c r="A19" s="33" t="s">
        <v>15</v>
      </c>
      <c r="B19" s="21"/>
      <c r="C19" s="21"/>
      <c r="D19" s="20"/>
      <c r="E19" s="59"/>
      <c r="F19" s="32"/>
      <c r="G19" s="105" t="s">
        <v>59</v>
      </c>
      <c r="H19" s="34" t="s">
        <v>38</v>
      </c>
      <c r="I19" s="35"/>
      <c r="J19" s="35"/>
      <c r="K19" s="35"/>
      <c r="L19" s="35"/>
      <c r="M19" s="35"/>
      <c r="N19" s="21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52">
        <v>30</v>
      </c>
      <c r="AN19" s="19"/>
      <c r="AO19" s="32"/>
      <c r="AP19" s="36" t="s">
        <v>63</v>
      </c>
    </row>
    <row r="20" spans="1:42" ht="6.75" customHeight="1" thickTop="1" thickBot="1" x14ac:dyDescent="0.25">
      <c r="A20" s="18"/>
      <c r="B20" s="17"/>
      <c r="C20" s="17"/>
      <c r="D20" s="18"/>
      <c r="E20" s="60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</row>
    <row r="21" spans="1:42" s="31" customFormat="1" ht="21.75" customHeight="1" thickTop="1" x14ac:dyDescent="0.2">
      <c r="A21" s="149" t="s">
        <v>7</v>
      </c>
      <c r="B21" s="111" t="s">
        <v>12</v>
      </c>
      <c r="C21" s="111" t="s">
        <v>42</v>
      </c>
      <c r="D21" s="111" t="s">
        <v>2</v>
      </c>
      <c r="E21" s="142" t="s">
        <v>37</v>
      </c>
      <c r="F21" s="111" t="s">
        <v>8</v>
      </c>
      <c r="G21" s="111" t="s">
        <v>13</v>
      </c>
      <c r="H21" s="114" t="s">
        <v>17</v>
      </c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1" t="s">
        <v>41</v>
      </c>
      <c r="AM21" s="111" t="s">
        <v>26</v>
      </c>
      <c r="AN21" s="111" t="s">
        <v>27</v>
      </c>
      <c r="AO21" s="115" t="s">
        <v>25</v>
      </c>
      <c r="AP21" s="117" t="s">
        <v>14</v>
      </c>
    </row>
    <row r="22" spans="1:42" s="31" customFormat="1" ht="18" customHeight="1" x14ac:dyDescent="0.2">
      <c r="A22" s="150"/>
      <c r="B22" s="112"/>
      <c r="C22" s="112"/>
      <c r="D22" s="112"/>
      <c r="E22" s="143"/>
      <c r="F22" s="112"/>
      <c r="G22" s="112"/>
      <c r="H22" s="96">
        <v>1</v>
      </c>
      <c r="I22" s="96">
        <v>2</v>
      </c>
      <c r="J22" s="96">
        <v>3</v>
      </c>
      <c r="K22" s="96">
        <v>4</v>
      </c>
      <c r="L22" s="96">
        <v>5</v>
      </c>
      <c r="M22" s="96">
        <v>6</v>
      </c>
      <c r="N22" s="96">
        <v>7</v>
      </c>
      <c r="O22" s="96">
        <v>8</v>
      </c>
      <c r="P22" s="96">
        <v>9</v>
      </c>
      <c r="Q22" s="96">
        <v>10</v>
      </c>
      <c r="R22" s="96">
        <v>11</v>
      </c>
      <c r="S22" s="96">
        <v>12</v>
      </c>
      <c r="T22" s="96">
        <v>13</v>
      </c>
      <c r="U22" s="96">
        <v>14</v>
      </c>
      <c r="V22" s="96">
        <v>15</v>
      </c>
      <c r="W22" s="96">
        <v>16</v>
      </c>
      <c r="X22" s="96">
        <v>17</v>
      </c>
      <c r="Y22" s="96">
        <v>18</v>
      </c>
      <c r="Z22" s="96">
        <v>19</v>
      </c>
      <c r="AA22" s="96">
        <v>20</v>
      </c>
      <c r="AB22" s="96">
        <v>21</v>
      </c>
      <c r="AC22" s="96">
        <v>22</v>
      </c>
      <c r="AD22" s="96">
        <v>23</v>
      </c>
      <c r="AE22" s="96">
        <v>24</v>
      </c>
      <c r="AF22" s="96">
        <v>25</v>
      </c>
      <c r="AG22" s="96">
        <v>26</v>
      </c>
      <c r="AH22" s="96">
        <v>27</v>
      </c>
      <c r="AI22" s="96">
        <v>28</v>
      </c>
      <c r="AJ22" s="96">
        <v>29</v>
      </c>
      <c r="AK22" s="96">
        <v>30</v>
      </c>
      <c r="AL22" s="112"/>
      <c r="AM22" s="112"/>
      <c r="AN22" s="112"/>
      <c r="AO22" s="116"/>
      <c r="AP22" s="118"/>
    </row>
    <row r="23" spans="1:42" s="3" customFormat="1" ht="21" customHeight="1" x14ac:dyDescent="0.2">
      <c r="A23" s="37">
        <v>1</v>
      </c>
      <c r="B23" s="38">
        <v>108</v>
      </c>
      <c r="C23" s="67">
        <v>10080977301</v>
      </c>
      <c r="D23" s="39" t="s">
        <v>67</v>
      </c>
      <c r="E23" s="61" t="s">
        <v>159</v>
      </c>
      <c r="F23" s="40" t="s">
        <v>34</v>
      </c>
      <c r="G23" s="106" t="s">
        <v>23</v>
      </c>
      <c r="H23" s="26"/>
      <c r="I23" s="26">
        <v>3</v>
      </c>
      <c r="J23" s="26"/>
      <c r="K23" s="26"/>
      <c r="L23" s="26"/>
      <c r="M23" s="26">
        <v>3</v>
      </c>
      <c r="N23" s="26"/>
      <c r="O23" s="26">
        <v>5</v>
      </c>
      <c r="P23" s="26"/>
      <c r="Q23" s="26">
        <v>3</v>
      </c>
      <c r="R23" s="26"/>
      <c r="S23" s="26">
        <v>1</v>
      </c>
      <c r="T23" s="26"/>
      <c r="U23" s="26"/>
      <c r="V23" s="26"/>
      <c r="W23" s="26">
        <v>3</v>
      </c>
      <c r="X23" s="26"/>
      <c r="Y23" s="26">
        <v>3</v>
      </c>
      <c r="Z23" s="26"/>
      <c r="AA23" s="26">
        <v>3</v>
      </c>
      <c r="AB23" s="26"/>
      <c r="AC23" s="26">
        <v>5</v>
      </c>
      <c r="AD23" s="26"/>
      <c r="AE23" s="26">
        <v>3</v>
      </c>
      <c r="AF23" s="26"/>
      <c r="AG23" s="26"/>
      <c r="AH23" s="26">
        <v>1</v>
      </c>
      <c r="AI23" s="26">
        <v>5</v>
      </c>
      <c r="AJ23" s="26"/>
      <c r="AK23" s="82">
        <v>5</v>
      </c>
      <c r="AL23" s="26">
        <v>1</v>
      </c>
      <c r="AM23" s="26">
        <f>SUM(H23:AK23)</f>
        <v>43</v>
      </c>
      <c r="AN23" s="26"/>
      <c r="AO23" s="27"/>
      <c r="AP23" s="28"/>
    </row>
    <row r="24" spans="1:42" s="3" customFormat="1" ht="21" customHeight="1" x14ac:dyDescent="0.2">
      <c r="A24" s="37">
        <v>2</v>
      </c>
      <c r="B24" s="38">
        <v>107</v>
      </c>
      <c r="C24" s="67">
        <v>10079259993</v>
      </c>
      <c r="D24" s="39" t="s">
        <v>68</v>
      </c>
      <c r="E24" s="61" t="s">
        <v>160</v>
      </c>
      <c r="F24" s="40" t="s">
        <v>34</v>
      </c>
      <c r="G24" s="106" t="s">
        <v>23</v>
      </c>
      <c r="H24" s="26"/>
      <c r="I24" s="26"/>
      <c r="J24" s="26"/>
      <c r="K24" s="26">
        <v>5</v>
      </c>
      <c r="L24" s="26">
        <v>1</v>
      </c>
      <c r="M24" s="26"/>
      <c r="N24" s="26"/>
      <c r="O24" s="26"/>
      <c r="P24" s="26"/>
      <c r="Q24" s="26"/>
      <c r="R24" s="26"/>
      <c r="S24" s="26">
        <v>3</v>
      </c>
      <c r="T24" s="26"/>
      <c r="U24" s="26"/>
      <c r="V24" s="26"/>
      <c r="W24" s="26">
        <v>1</v>
      </c>
      <c r="X24" s="26"/>
      <c r="Y24" s="26"/>
      <c r="Z24" s="26">
        <v>1</v>
      </c>
      <c r="AA24" s="26">
        <v>5</v>
      </c>
      <c r="AB24" s="26"/>
      <c r="AC24" s="26"/>
      <c r="AD24" s="26"/>
      <c r="AE24" s="26">
        <v>5</v>
      </c>
      <c r="AF24" s="26"/>
      <c r="AG24" s="26"/>
      <c r="AH24" s="26"/>
      <c r="AI24" s="26">
        <v>2</v>
      </c>
      <c r="AJ24" s="26"/>
      <c r="AK24" s="82"/>
      <c r="AL24" s="26">
        <v>10</v>
      </c>
      <c r="AM24" s="26">
        <f t="shared" ref="AM24:AM41" si="0">SUM(H24:AK24)</f>
        <v>23</v>
      </c>
      <c r="AN24" s="26"/>
      <c r="AO24" s="27"/>
      <c r="AP24" s="28"/>
    </row>
    <row r="25" spans="1:42" s="3" customFormat="1" ht="21" customHeight="1" x14ac:dyDescent="0.2">
      <c r="A25" s="37">
        <v>3</v>
      </c>
      <c r="B25" s="38">
        <v>112</v>
      </c>
      <c r="C25" s="67">
        <v>10084395438</v>
      </c>
      <c r="D25" s="39" t="s">
        <v>69</v>
      </c>
      <c r="E25" s="61" t="s">
        <v>161</v>
      </c>
      <c r="F25" s="40" t="s">
        <v>34</v>
      </c>
      <c r="G25" s="106" t="s">
        <v>23</v>
      </c>
      <c r="H25" s="26"/>
      <c r="I25" s="26">
        <v>5</v>
      </c>
      <c r="J25" s="26"/>
      <c r="K25" s="26">
        <v>3</v>
      </c>
      <c r="L25" s="26"/>
      <c r="M25" s="26"/>
      <c r="N25" s="26"/>
      <c r="O25" s="26"/>
      <c r="P25" s="26"/>
      <c r="Q25" s="26"/>
      <c r="R25" s="26"/>
      <c r="S25" s="26"/>
      <c r="T25" s="26">
        <v>1</v>
      </c>
      <c r="U25" s="26">
        <v>3</v>
      </c>
      <c r="V25" s="26"/>
      <c r="W25" s="26"/>
      <c r="X25" s="26"/>
      <c r="Y25" s="26"/>
      <c r="Z25" s="26"/>
      <c r="AA25" s="26">
        <v>1</v>
      </c>
      <c r="AB25" s="26"/>
      <c r="AC25" s="26"/>
      <c r="AD25" s="26"/>
      <c r="AE25" s="26"/>
      <c r="AF25" s="26">
        <v>1</v>
      </c>
      <c r="AG25" s="26">
        <v>5</v>
      </c>
      <c r="AH25" s="26"/>
      <c r="AI25" s="26"/>
      <c r="AJ25" s="26"/>
      <c r="AK25" s="82"/>
      <c r="AL25" s="26">
        <v>7</v>
      </c>
      <c r="AM25" s="26">
        <f t="shared" si="0"/>
        <v>19</v>
      </c>
      <c r="AN25" s="26"/>
      <c r="AO25" s="27"/>
      <c r="AP25" s="28"/>
    </row>
    <row r="26" spans="1:42" s="3" customFormat="1" ht="21" customHeight="1" x14ac:dyDescent="0.2">
      <c r="A26" s="37">
        <v>4</v>
      </c>
      <c r="B26" s="38">
        <v>71</v>
      </c>
      <c r="C26" s="67">
        <v>10092621644</v>
      </c>
      <c r="D26" s="39" t="s">
        <v>70</v>
      </c>
      <c r="E26" s="61" t="s">
        <v>162</v>
      </c>
      <c r="F26" s="40" t="s">
        <v>34</v>
      </c>
      <c r="G26" s="106" t="s">
        <v>248</v>
      </c>
      <c r="H26" s="26"/>
      <c r="I26" s="26"/>
      <c r="J26" s="26"/>
      <c r="K26" s="26"/>
      <c r="L26" s="26"/>
      <c r="M26" s="26">
        <v>5</v>
      </c>
      <c r="N26" s="26"/>
      <c r="O26" s="26">
        <v>3</v>
      </c>
      <c r="P26" s="26"/>
      <c r="Q26" s="26"/>
      <c r="R26" s="26"/>
      <c r="S26" s="26"/>
      <c r="T26" s="26"/>
      <c r="U26" s="26"/>
      <c r="V26" s="26"/>
      <c r="W26" s="26">
        <v>2</v>
      </c>
      <c r="X26" s="26"/>
      <c r="Y26" s="26"/>
      <c r="Z26" s="26"/>
      <c r="AA26" s="26">
        <v>2</v>
      </c>
      <c r="AB26" s="26"/>
      <c r="AC26" s="26">
        <v>3</v>
      </c>
      <c r="AD26" s="26"/>
      <c r="AE26" s="26"/>
      <c r="AF26" s="26"/>
      <c r="AG26" s="26">
        <v>2</v>
      </c>
      <c r="AH26" s="26"/>
      <c r="AI26" s="26"/>
      <c r="AJ26" s="26"/>
      <c r="AK26" s="82"/>
      <c r="AL26" s="26">
        <v>13</v>
      </c>
      <c r="AM26" s="26">
        <f t="shared" si="0"/>
        <v>17</v>
      </c>
      <c r="AN26" s="26"/>
      <c r="AO26" s="27"/>
      <c r="AP26" s="28"/>
    </row>
    <row r="27" spans="1:42" s="3" customFormat="1" ht="21" customHeight="1" x14ac:dyDescent="0.2">
      <c r="A27" s="37">
        <v>5</v>
      </c>
      <c r="B27" s="38">
        <v>116</v>
      </c>
      <c r="C27" s="67">
        <v>10081516861</v>
      </c>
      <c r="D27" s="39" t="s">
        <v>71</v>
      </c>
      <c r="E27" s="61" t="s">
        <v>163</v>
      </c>
      <c r="F27" s="40" t="s">
        <v>34</v>
      </c>
      <c r="G27" s="106" t="s">
        <v>249</v>
      </c>
      <c r="H27" s="26"/>
      <c r="I27" s="26">
        <v>2</v>
      </c>
      <c r="J27" s="26"/>
      <c r="K27" s="26">
        <v>2</v>
      </c>
      <c r="L27" s="26"/>
      <c r="M27" s="26"/>
      <c r="N27" s="26"/>
      <c r="O27" s="26"/>
      <c r="P27" s="26"/>
      <c r="Q27" s="26"/>
      <c r="R27" s="26"/>
      <c r="S27" s="26"/>
      <c r="T27" s="26"/>
      <c r="U27" s="26">
        <v>5</v>
      </c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>
        <v>3</v>
      </c>
      <c r="AJ27" s="26">
        <v>1</v>
      </c>
      <c r="AK27" s="82">
        <v>3</v>
      </c>
      <c r="AL27" s="26">
        <v>2</v>
      </c>
      <c r="AM27" s="26">
        <f t="shared" si="0"/>
        <v>16</v>
      </c>
      <c r="AN27" s="26"/>
      <c r="AO27" s="27"/>
      <c r="AP27" s="28"/>
    </row>
    <row r="28" spans="1:42" s="3" customFormat="1" ht="21" customHeight="1" x14ac:dyDescent="0.2">
      <c r="A28" s="37">
        <v>6</v>
      </c>
      <c r="B28" s="38">
        <v>109</v>
      </c>
      <c r="C28" s="67">
        <v>10080358622</v>
      </c>
      <c r="D28" s="39" t="s">
        <v>72</v>
      </c>
      <c r="E28" s="61" t="s">
        <v>164</v>
      </c>
      <c r="F28" s="40" t="s">
        <v>34</v>
      </c>
      <c r="G28" s="106" t="s">
        <v>23</v>
      </c>
      <c r="H28" s="26">
        <v>1</v>
      </c>
      <c r="I28" s="26"/>
      <c r="J28" s="26"/>
      <c r="K28" s="26"/>
      <c r="L28" s="26"/>
      <c r="M28" s="26"/>
      <c r="N28" s="26">
        <v>1</v>
      </c>
      <c r="O28" s="26"/>
      <c r="P28" s="26"/>
      <c r="Q28" s="26"/>
      <c r="R28" s="26">
        <v>1</v>
      </c>
      <c r="S28" s="26">
        <v>5</v>
      </c>
      <c r="T28" s="26"/>
      <c r="U28" s="26"/>
      <c r="V28" s="26">
        <v>1</v>
      </c>
      <c r="W28" s="26">
        <v>5</v>
      </c>
      <c r="X28" s="26"/>
      <c r="Y28" s="26"/>
      <c r="Z28" s="26"/>
      <c r="AA28" s="26"/>
      <c r="AB28" s="26"/>
      <c r="AC28" s="26"/>
      <c r="AD28" s="26"/>
      <c r="AE28" s="26">
        <v>1</v>
      </c>
      <c r="AF28" s="26"/>
      <c r="AG28" s="26"/>
      <c r="AH28" s="26"/>
      <c r="AI28" s="26"/>
      <c r="AJ28" s="26"/>
      <c r="AK28" s="82"/>
      <c r="AL28" s="26">
        <v>22</v>
      </c>
      <c r="AM28" s="26">
        <f t="shared" si="0"/>
        <v>15</v>
      </c>
      <c r="AN28" s="26"/>
      <c r="AO28" s="27"/>
      <c r="AP28" s="28"/>
    </row>
    <row r="29" spans="1:42" s="3" customFormat="1" ht="21" customHeight="1" x14ac:dyDescent="0.2">
      <c r="A29" s="37">
        <v>7</v>
      </c>
      <c r="B29" s="38">
        <v>25</v>
      </c>
      <c r="C29" s="67">
        <v>10078945452</v>
      </c>
      <c r="D29" s="39" t="s">
        <v>73</v>
      </c>
      <c r="E29" s="61" t="s">
        <v>165</v>
      </c>
      <c r="F29" s="40" t="s">
        <v>34</v>
      </c>
      <c r="G29" s="106" t="s">
        <v>250</v>
      </c>
      <c r="H29" s="41"/>
      <c r="I29" s="41"/>
      <c r="J29" s="41"/>
      <c r="K29" s="41"/>
      <c r="L29" s="41"/>
      <c r="M29" s="41"/>
      <c r="N29" s="41"/>
      <c r="O29" s="41"/>
      <c r="P29" s="41"/>
      <c r="Q29" s="41">
        <v>5</v>
      </c>
      <c r="R29" s="41"/>
      <c r="S29" s="41"/>
      <c r="T29" s="41"/>
      <c r="U29" s="41"/>
      <c r="V29" s="41"/>
      <c r="W29" s="41"/>
      <c r="X29" s="41">
        <v>1</v>
      </c>
      <c r="Y29" s="41"/>
      <c r="Z29" s="41"/>
      <c r="AA29" s="41"/>
      <c r="AB29" s="41"/>
      <c r="AC29" s="41"/>
      <c r="AD29" s="41"/>
      <c r="AE29" s="41">
        <v>2</v>
      </c>
      <c r="AF29" s="41"/>
      <c r="AG29" s="41"/>
      <c r="AH29" s="41"/>
      <c r="AI29" s="41"/>
      <c r="AJ29" s="41"/>
      <c r="AK29" s="82">
        <v>1</v>
      </c>
      <c r="AL29" s="26">
        <v>4</v>
      </c>
      <c r="AM29" s="26">
        <f t="shared" si="0"/>
        <v>9</v>
      </c>
      <c r="AN29" s="26"/>
      <c r="AO29" s="27"/>
      <c r="AP29" s="28"/>
    </row>
    <row r="30" spans="1:42" s="3" customFormat="1" ht="21" customHeight="1" x14ac:dyDescent="0.2">
      <c r="A30" s="37">
        <v>8</v>
      </c>
      <c r="B30" s="38">
        <v>42</v>
      </c>
      <c r="C30" s="67">
        <v>10077957971</v>
      </c>
      <c r="D30" s="39" t="s">
        <v>74</v>
      </c>
      <c r="E30" s="61" t="s">
        <v>166</v>
      </c>
      <c r="F30" s="40" t="s">
        <v>34</v>
      </c>
      <c r="G30" s="106" t="s">
        <v>251</v>
      </c>
      <c r="H30" s="26"/>
      <c r="I30" s="26">
        <v>1</v>
      </c>
      <c r="J30" s="26"/>
      <c r="K30" s="26"/>
      <c r="L30" s="26"/>
      <c r="M30" s="26"/>
      <c r="N30" s="26"/>
      <c r="O30" s="26"/>
      <c r="P30" s="26"/>
      <c r="Q30" s="26">
        <v>3</v>
      </c>
      <c r="R30" s="26"/>
      <c r="S30" s="26"/>
      <c r="T30" s="26"/>
      <c r="U30" s="26">
        <v>2</v>
      </c>
      <c r="V30" s="26"/>
      <c r="W30" s="26"/>
      <c r="X30" s="26"/>
      <c r="Y30" s="26"/>
      <c r="Z30" s="26"/>
      <c r="AA30" s="26"/>
      <c r="AB30" s="26"/>
      <c r="AC30" s="26">
        <v>1</v>
      </c>
      <c r="AD30" s="26"/>
      <c r="AE30" s="26"/>
      <c r="AF30" s="26"/>
      <c r="AG30" s="26"/>
      <c r="AH30" s="26"/>
      <c r="AI30" s="26"/>
      <c r="AJ30" s="26"/>
      <c r="AK30" s="82">
        <v>2</v>
      </c>
      <c r="AL30" s="26">
        <v>3</v>
      </c>
      <c r="AM30" s="26">
        <f t="shared" si="0"/>
        <v>9</v>
      </c>
      <c r="AN30" s="26"/>
      <c r="AO30" s="27"/>
      <c r="AP30" s="28"/>
    </row>
    <row r="31" spans="1:42" s="3" customFormat="1" ht="21" customHeight="1" x14ac:dyDescent="0.2">
      <c r="A31" s="37">
        <v>9</v>
      </c>
      <c r="B31" s="38">
        <v>114</v>
      </c>
      <c r="C31" s="67">
        <v>10092183326</v>
      </c>
      <c r="D31" s="39" t="s">
        <v>75</v>
      </c>
      <c r="E31" s="61" t="s">
        <v>167</v>
      </c>
      <c r="F31" s="40" t="s">
        <v>40</v>
      </c>
      <c r="G31" s="106" t="s">
        <v>23</v>
      </c>
      <c r="H31" s="26"/>
      <c r="I31" s="26"/>
      <c r="J31" s="26"/>
      <c r="K31" s="26"/>
      <c r="L31" s="26"/>
      <c r="M31" s="26">
        <v>2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>
        <v>5</v>
      </c>
      <c r="Z31" s="26"/>
      <c r="AA31" s="26"/>
      <c r="AB31" s="26"/>
      <c r="AC31" s="26"/>
      <c r="AD31" s="26"/>
      <c r="AE31" s="26"/>
      <c r="AF31" s="26"/>
      <c r="AG31" s="26">
        <v>1</v>
      </c>
      <c r="AH31" s="26"/>
      <c r="AI31" s="26"/>
      <c r="AJ31" s="26"/>
      <c r="AK31" s="82"/>
      <c r="AL31" s="26">
        <v>5</v>
      </c>
      <c r="AM31" s="26">
        <f t="shared" si="0"/>
        <v>8</v>
      </c>
      <c r="AN31" s="26"/>
      <c r="AO31" s="27"/>
      <c r="AP31" s="28"/>
    </row>
    <row r="32" spans="1:42" s="3" customFormat="1" ht="21" customHeight="1" x14ac:dyDescent="0.2">
      <c r="A32" s="37">
        <v>10</v>
      </c>
      <c r="B32" s="38">
        <v>80</v>
      </c>
      <c r="C32" s="67">
        <v>10083179100</v>
      </c>
      <c r="D32" s="39" t="s">
        <v>76</v>
      </c>
      <c r="E32" s="61" t="s">
        <v>168</v>
      </c>
      <c r="F32" s="40" t="s">
        <v>46</v>
      </c>
      <c r="G32" s="106" t="s">
        <v>252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>
        <v>2</v>
      </c>
      <c r="T32" s="26"/>
      <c r="U32" s="26"/>
      <c r="V32" s="26"/>
      <c r="W32" s="26"/>
      <c r="X32" s="26"/>
      <c r="Y32" s="26"/>
      <c r="Z32" s="26"/>
      <c r="AA32" s="26"/>
      <c r="AB32" s="26"/>
      <c r="AC32" s="26">
        <v>2</v>
      </c>
      <c r="AD32" s="26"/>
      <c r="AE32" s="26"/>
      <c r="AF32" s="26"/>
      <c r="AG32" s="26"/>
      <c r="AH32" s="26"/>
      <c r="AI32" s="26">
        <v>1</v>
      </c>
      <c r="AJ32" s="26"/>
      <c r="AK32" s="82"/>
      <c r="AL32" s="26">
        <v>34</v>
      </c>
      <c r="AM32" s="26">
        <f t="shared" si="0"/>
        <v>5</v>
      </c>
      <c r="AN32" s="26"/>
      <c r="AO32" s="27"/>
      <c r="AP32" s="28"/>
    </row>
    <row r="33" spans="1:42" s="3" customFormat="1" ht="21" customHeight="1" x14ac:dyDescent="0.2">
      <c r="A33" s="37">
        <v>11</v>
      </c>
      <c r="B33" s="38">
        <v>35</v>
      </c>
      <c r="C33" s="67">
        <v>10105335415</v>
      </c>
      <c r="D33" s="39" t="s">
        <v>77</v>
      </c>
      <c r="E33" s="61" t="s">
        <v>169</v>
      </c>
      <c r="F33" s="40" t="s">
        <v>34</v>
      </c>
      <c r="G33" s="106" t="s">
        <v>253</v>
      </c>
      <c r="H33" s="26"/>
      <c r="I33" s="26"/>
      <c r="J33" s="26"/>
      <c r="K33" s="26">
        <v>1</v>
      </c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>
        <v>3</v>
      </c>
      <c r="AH33" s="26"/>
      <c r="AI33" s="26"/>
      <c r="AJ33" s="26"/>
      <c r="AK33" s="82"/>
      <c r="AL33" s="26">
        <v>17</v>
      </c>
      <c r="AM33" s="26">
        <f t="shared" si="0"/>
        <v>4</v>
      </c>
      <c r="AN33" s="26"/>
      <c r="AO33" s="27"/>
      <c r="AP33" s="28"/>
    </row>
    <row r="34" spans="1:42" s="3" customFormat="1" ht="21" customHeight="1" x14ac:dyDescent="0.2">
      <c r="A34" s="37">
        <v>12</v>
      </c>
      <c r="B34" s="38">
        <v>111</v>
      </c>
      <c r="C34" s="67">
        <v>10105838603</v>
      </c>
      <c r="D34" s="39" t="s">
        <v>78</v>
      </c>
      <c r="E34" s="61" t="s">
        <v>170</v>
      </c>
      <c r="F34" s="40" t="s">
        <v>34</v>
      </c>
      <c r="G34" s="106" t="s">
        <v>23</v>
      </c>
      <c r="H34" s="26"/>
      <c r="I34" s="26"/>
      <c r="J34" s="26"/>
      <c r="K34" s="26"/>
      <c r="L34" s="26"/>
      <c r="M34" s="26"/>
      <c r="N34" s="26"/>
      <c r="O34" s="26">
        <v>1</v>
      </c>
      <c r="P34" s="26"/>
      <c r="Q34" s="26"/>
      <c r="R34" s="26"/>
      <c r="S34" s="26"/>
      <c r="T34" s="26"/>
      <c r="U34" s="26">
        <v>1</v>
      </c>
      <c r="V34" s="26"/>
      <c r="W34" s="26"/>
      <c r="X34" s="26"/>
      <c r="Y34" s="26">
        <v>1</v>
      </c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82"/>
      <c r="AL34" s="26">
        <v>12</v>
      </c>
      <c r="AM34" s="26">
        <f t="shared" si="0"/>
        <v>3</v>
      </c>
      <c r="AN34" s="26"/>
      <c r="AO34" s="27"/>
      <c r="AP34" s="28"/>
    </row>
    <row r="35" spans="1:42" s="3" customFormat="1" ht="21" customHeight="1" x14ac:dyDescent="0.2">
      <c r="A35" s="37">
        <v>13</v>
      </c>
      <c r="B35" s="38">
        <v>128</v>
      </c>
      <c r="C35" s="67">
        <v>10091419652</v>
      </c>
      <c r="D35" s="39" t="s">
        <v>79</v>
      </c>
      <c r="E35" s="61" t="s">
        <v>171</v>
      </c>
      <c r="F35" s="40" t="s">
        <v>40</v>
      </c>
      <c r="G35" s="106" t="s">
        <v>254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>
        <v>2</v>
      </c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82"/>
      <c r="AL35" s="26">
        <v>29</v>
      </c>
      <c r="AM35" s="26">
        <f t="shared" si="0"/>
        <v>2</v>
      </c>
      <c r="AN35" s="26"/>
      <c r="AO35" s="27"/>
      <c r="AP35" s="28"/>
    </row>
    <row r="36" spans="1:42" s="3" customFormat="1" ht="21" customHeight="1" x14ac:dyDescent="0.2">
      <c r="A36" s="37">
        <v>14</v>
      </c>
      <c r="B36" s="38">
        <v>105</v>
      </c>
      <c r="C36" s="67">
        <v>10090366392</v>
      </c>
      <c r="D36" s="39" t="s">
        <v>80</v>
      </c>
      <c r="E36" s="151">
        <v>38750</v>
      </c>
      <c r="F36" s="40" t="s">
        <v>34</v>
      </c>
      <c r="G36" s="106" t="s">
        <v>43</v>
      </c>
      <c r="H36" s="26"/>
      <c r="I36" s="26"/>
      <c r="J36" s="26"/>
      <c r="K36" s="26"/>
      <c r="L36" s="26"/>
      <c r="M36" s="26"/>
      <c r="N36" s="26"/>
      <c r="O36" s="26">
        <v>2</v>
      </c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82"/>
      <c r="AL36" s="26">
        <v>38</v>
      </c>
      <c r="AM36" s="26">
        <f t="shared" si="0"/>
        <v>2</v>
      </c>
      <c r="AN36" s="26"/>
      <c r="AO36" s="27"/>
      <c r="AP36" s="28"/>
    </row>
    <row r="37" spans="1:42" s="3" customFormat="1" ht="21" customHeight="1" x14ac:dyDescent="0.2">
      <c r="A37" s="37">
        <v>15</v>
      </c>
      <c r="B37" s="38">
        <v>74</v>
      </c>
      <c r="C37" s="67">
        <v>10081049544</v>
      </c>
      <c r="D37" s="39" t="s">
        <v>81</v>
      </c>
      <c r="E37" s="61" t="s">
        <v>172</v>
      </c>
      <c r="F37" s="40" t="s">
        <v>34</v>
      </c>
      <c r="G37" s="106" t="s">
        <v>264</v>
      </c>
      <c r="H37" s="26"/>
      <c r="I37" s="26"/>
      <c r="J37" s="26"/>
      <c r="K37" s="26"/>
      <c r="L37" s="26"/>
      <c r="M37" s="26"/>
      <c r="N37" s="26"/>
      <c r="O37" s="26"/>
      <c r="P37" s="26">
        <v>1</v>
      </c>
      <c r="Q37" s="26">
        <v>1</v>
      </c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82"/>
      <c r="AL37" s="26">
        <v>25</v>
      </c>
      <c r="AM37" s="26">
        <f t="shared" si="0"/>
        <v>2</v>
      </c>
      <c r="AN37" s="26"/>
      <c r="AO37" s="27"/>
      <c r="AP37" s="28"/>
    </row>
    <row r="38" spans="1:42" s="3" customFormat="1" ht="21" customHeight="1" x14ac:dyDescent="0.2">
      <c r="A38" s="37">
        <v>16</v>
      </c>
      <c r="B38" s="38">
        <v>142</v>
      </c>
      <c r="C38" s="67">
        <v>10104337224</v>
      </c>
      <c r="D38" s="39" t="s">
        <v>82</v>
      </c>
      <c r="E38" s="61" t="s">
        <v>173</v>
      </c>
      <c r="F38" s="40" t="s">
        <v>34</v>
      </c>
      <c r="G38" s="106" t="s">
        <v>255</v>
      </c>
      <c r="H38" s="26"/>
      <c r="I38" s="26"/>
      <c r="J38" s="26"/>
      <c r="K38" s="26"/>
      <c r="L38" s="26"/>
      <c r="M38" s="26">
        <v>1</v>
      </c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82"/>
      <c r="AL38" s="26">
        <v>31</v>
      </c>
      <c r="AM38" s="26">
        <f t="shared" si="0"/>
        <v>1</v>
      </c>
      <c r="AN38" s="26"/>
      <c r="AO38" s="27"/>
      <c r="AP38" s="28"/>
    </row>
    <row r="39" spans="1:42" s="3" customFormat="1" ht="21" customHeight="1" x14ac:dyDescent="0.2">
      <c r="A39" s="37">
        <v>17</v>
      </c>
      <c r="B39" s="38">
        <v>92</v>
      </c>
      <c r="C39" s="67">
        <v>10081050251</v>
      </c>
      <c r="D39" s="39" t="s">
        <v>83</v>
      </c>
      <c r="E39" s="61" t="s">
        <v>174</v>
      </c>
      <c r="F39" s="40" t="s">
        <v>40</v>
      </c>
      <c r="G39" s="106" t="s">
        <v>256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>
        <v>1</v>
      </c>
      <c r="AC39" s="26"/>
      <c r="AD39" s="26"/>
      <c r="AE39" s="26"/>
      <c r="AF39" s="26"/>
      <c r="AG39" s="26"/>
      <c r="AH39" s="26"/>
      <c r="AI39" s="26"/>
      <c r="AJ39" s="26"/>
      <c r="AK39" s="82"/>
      <c r="AL39" s="26">
        <v>40</v>
      </c>
      <c r="AM39" s="26">
        <f t="shared" si="0"/>
        <v>1</v>
      </c>
      <c r="AN39" s="26"/>
      <c r="AO39" s="27"/>
      <c r="AP39" s="28"/>
    </row>
    <row r="40" spans="1:42" s="3" customFormat="1" ht="21" customHeight="1" x14ac:dyDescent="0.2">
      <c r="A40" s="37">
        <v>18</v>
      </c>
      <c r="B40" s="38">
        <v>33</v>
      </c>
      <c r="C40" s="67">
        <v>10092633667</v>
      </c>
      <c r="D40" s="39" t="s">
        <v>84</v>
      </c>
      <c r="E40" s="61" t="s">
        <v>175</v>
      </c>
      <c r="F40" s="40" t="s">
        <v>34</v>
      </c>
      <c r="G40" s="106" t="s">
        <v>253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>
        <v>1</v>
      </c>
      <c r="AE40" s="26"/>
      <c r="AF40" s="26"/>
      <c r="AG40" s="26"/>
      <c r="AH40" s="26"/>
      <c r="AI40" s="26"/>
      <c r="AJ40" s="26"/>
      <c r="AK40" s="82"/>
      <c r="AL40" s="26">
        <v>39</v>
      </c>
      <c r="AM40" s="26">
        <f t="shared" si="0"/>
        <v>1</v>
      </c>
      <c r="AN40" s="26"/>
      <c r="AO40" s="27"/>
      <c r="AP40" s="28"/>
    </row>
    <row r="41" spans="1:42" s="3" customFormat="1" ht="21" customHeight="1" x14ac:dyDescent="0.2">
      <c r="A41" s="37">
        <v>19</v>
      </c>
      <c r="B41" s="38">
        <v>104</v>
      </c>
      <c r="C41" s="67">
        <v>10105336324</v>
      </c>
      <c r="D41" s="39" t="s">
        <v>85</v>
      </c>
      <c r="E41" s="61" t="s">
        <v>176</v>
      </c>
      <c r="F41" s="40" t="s">
        <v>34</v>
      </c>
      <c r="G41" s="106" t="s">
        <v>43</v>
      </c>
      <c r="H41" s="26"/>
      <c r="I41" s="26"/>
      <c r="J41" s="26">
        <v>1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82"/>
      <c r="AL41" s="26">
        <v>49</v>
      </c>
      <c r="AM41" s="26">
        <f t="shared" si="0"/>
        <v>1</v>
      </c>
      <c r="AN41" s="26"/>
      <c r="AO41" s="27"/>
      <c r="AP41" s="28"/>
    </row>
    <row r="42" spans="1:42" s="3" customFormat="1" ht="21" customHeight="1" x14ac:dyDescent="0.2">
      <c r="A42" s="37">
        <v>20</v>
      </c>
      <c r="B42" s="38">
        <v>1</v>
      </c>
      <c r="C42" s="67">
        <v>10104925587</v>
      </c>
      <c r="D42" s="39" t="s">
        <v>86</v>
      </c>
      <c r="E42" s="61" t="s">
        <v>177</v>
      </c>
      <c r="F42" s="40" t="s">
        <v>34</v>
      </c>
      <c r="G42" s="106" t="s">
        <v>44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82"/>
      <c r="AL42" s="26">
        <v>6</v>
      </c>
      <c r="AM42" s="26"/>
      <c r="AN42" s="26"/>
      <c r="AO42" s="27"/>
      <c r="AP42" s="28"/>
    </row>
    <row r="43" spans="1:42" s="3" customFormat="1" ht="21" customHeight="1" x14ac:dyDescent="0.2">
      <c r="A43" s="37">
        <v>21</v>
      </c>
      <c r="B43" s="38">
        <v>110</v>
      </c>
      <c r="C43" s="67">
        <v>10105861740</v>
      </c>
      <c r="D43" s="39" t="s">
        <v>87</v>
      </c>
      <c r="E43" s="61" t="s">
        <v>178</v>
      </c>
      <c r="F43" s="40" t="s">
        <v>34</v>
      </c>
      <c r="G43" s="106" t="s">
        <v>23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82"/>
      <c r="AL43" s="26">
        <v>8</v>
      </c>
      <c r="AM43" s="26"/>
      <c r="AN43" s="26"/>
      <c r="AO43" s="27"/>
      <c r="AP43" s="28"/>
    </row>
    <row r="44" spans="1:42" s="3" customFormat="1" ht="21" customHeight="1" x14ac:dyDescent="0.2">
      <c r="A44" s="37">
        <v>22</v>
      </c>
      <c r="B44" s="38">
        <v>32</v>
      </c>
      <c r="C44" s="67">
        <v>10092632555</v>
      </c>
      <c r="D44" s="39" t="s">
        <v>88</v>
      </c>
      <c r="E44" s="61" t="s">
        <v>179</v>
      </c>
      <c r="F44" s="40" t="s">
        <v>34</v>
      </c>
      <c r="G44" s="106" t="s">
        <v>253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82"/>
      <c r="AL44" s="26">
        <v>9</v>
      </c>
      <c r="AM44" s="26"/>
      <c r="AN44" s="26"/>
      <c r="AO44" s="27"/>
      <c r="AP44" s="28"/>
    </row>
    <row r="45" spans="1:42" s="3" customFormat="1" ht="21" customHeight="1" x14ac:dyDescent="0.2">
      <c r="A45" s="37">
        <v>23</v>
      </c>
      <c r="B45" s="38">
        <v>113</v>
      </c>
      <c r="C45" s="67">
        <v>10096594402</v>
      </c>
      <c r="D45" s="39" t="s">
        <v>89</v>
      </c>
      <c r="E45" s="61" t="s">
        <v>180</v>
      </c>
      <c r="F45" s="40" t="s">
        <v>34</v>
      </c>
      <c r="G45" s="106" t="s">
        <v>23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82"/>
      <c r="AL45" s="26">
        <v>11</v>
      </c>
      <c r="AM45" s="26"/>
      <c r="AN45" s="26"/>
      <c r="AO45" s="27"/>
      <c r="AP45" s="28"/>
    </row>
    <row r="46" spans="1:42" s="3" customFormat="1" ht="21" customHeight="1" x14ac:dyDescent="0.2">
      <c r="A46" s="37">
        <v>24</v>
      </c>
      <c r="B46" s="38">
        <v>123</v>
      </c>
      <c r="C46" s="67">
        <v>10108800436</v>
      </c>
      <c r="D46" s="39" t="s">
        <v>90</v>
      </c>
      <c r="E46" s="61" t="s">
        <v>181</v>
      </c>
      <c r="F46" s="40" t="s">
        <v>40</v>
      </c>
      <c r="G46" s="106" t="s">
        <v>254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82"/>
      <c r="AL46" s="26">
        <v>14</v>
      </c>
      <c r="AM46" s="26"/>
      <c r="AN46" s="26"/>
      <c r="AO46" s="27"/>
      <c r="AP46" s="28"/>
    </row>
    <row r="47" spans="1:42" s="3" customFormat="1" ht="21" customHeight="1" x14ac:dyDescent="0.2">
      <c r="A47" s="37">
        <v>25</v>
      </c>
      <c r="B47" s="38">
        <v>139</v>
      </c>
      <c r="C47" s="67">
        <v>10113227676</v>
      </c>
      <c r="D47" s="39" t="s">
        <v>91</v>
      </c>
      <c r="E47" s="61" t="s">
        <v>182</v>
      </c>
      <c r="F47" s="40" t="s">
        <v>34</v>
      </c>
      <c r="G47" s="106" t="s">
        <v>257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82"/>
      <c r="AL47" s="26">
        <v>15</v>
      </c>
      <c r="AM47" s="26"/>
      <c r="AN47" s="26"/>
      <c r="AO47" s="27"/>
      <c r="AP47" s="28"/>
    </row>
    <row r="48" spans="1:42" s="3" customFormat="1" ht="21" customHeight="1" x14ac:dyDescent="0.2">
      <c r="A48" s="37">
        <v>26</v>
      </c>
      <c r="B48" s="38">
        <v>95</v>
      </c>
      <c r="C48" s="67">
        <v>10082231732</v>
      </c>
      <c r="D48" s="39" t="s">
        <v>92</v>
      </c>
      <c r="E48" s="61" t="s">
        <v>183</v>
      </c>
      <c r="F48" s="40" t="s">
        <v>34</v>
      </c>
      <c r="G48" s="106" t="s">
        <v>258</v>
      </c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82"/>
      <c r="AL48" s="26">
        <v>16</v>
      </c>
      <c r="AM48" s="26"/>
      <c r="AN48" s="26"/>
      <c r="AO48" s="27"/>
      <c r="AP48" s="28"/>
    </row>
    <row r="49" spans="1:42" s="3" customFormat="1" ht="21" customHeight="1" x14ac:dyDescent="0.2">
      <c r="A49" s="37">
        <v>27</v>
      </c>
      <c r="B49" s="38">
        <v>27</v>
      </c>
      <c r="C49" s="67">
        <v>10091161388</v>
      </c>
      <c r="D49" s="39" t="s">
        <v>93</v>
      </c>
      <c r="E49" s="61" t="s">
        <v>184</v>
      </c>
      <c r="F49" s="40" t="s">
        <v>40</v>
      </c>
      <c r="G49" s="106" t="s">
        <v>250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82"/>
      <c r="AL49" s="26">
        <v>18</v>
      </c>
      <c r="AM49" s="26"/>
      <c r="AN49" s="26"/>
      <c r="AO49" s="27"/>
      <c r="AP49" s="28"/>
    </row>
    <row r="50" spans="1:42" s="3" customFormat="1" ht="21" customHeight="1" x14ac:dyDescent="0.2">
      <c r="A50" s="37">
        <v>28</v>
      </c>
      <c r="B50" s="38">
        <v>45</v>
      </c>
      <c r="C50" s="67">
        <v>10083057141</v>
      </c>
      <c r="D50" s="39" t="s">
        <v>94</v>
      </c>
      <c r="E50" s="61" t="s">
        <v>168</v>
      </c>
      <c r="F50" s="40" t="s">
        <v>34</v>
      </c>
      <c r="G50" s="106" t="s">
        <v>259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82"/>
      <c r="AL50" s="26">
        <v>19</v>
      </c>
      <c r="AM50" s="26"/>
      <c r="AN50" s="26"/>
      <c r="AO50" s="27"/>
      <c r="AP50" s="28"/>
    </row>
    <row r="51" spans="1:42" s="3" customFormat="1" ht="21" customHeight="1" x14ac:dyDescent="0.2">
      <c r="A51" s="37">
        <v>29</v>
      </c>
      <c r="B51" s="38">
        <v>125</v>
      </c>
      <c r="C51" s="67">
        <v>10093068450</v>
      </c>
      <c r="D51" s="39" t="s">
        <v>95</v>
      </c>
      <c r="E51" s="61" t="s">
        <v>185</v>
      </c>
      <c r="F51" s="40" t="s">
        <v>40</v>
      </c>
      <c r="G51" s="106" t="s">
        <v>254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82"/>
      <c r="AL51" s="26">
        <v>20</v>
      </c>
      <c r="AM51" s="26"/>
      <c r="AN51" s="26"/>
      <c r="AO51" s="27"/>
      <c r="AP51" s="28"/>
    </row>
    <row r="52" spans="1:42" s="3" customFormat="1" ht="21" customHeight="1" x14ac:dyDescent="0.2">
      <c r="A52" s="37">
        <v>30</v>
      </c>
      <c r="B52" s="38">
        <v>91</v>
      </c>
      <c r="C52" s="67">
        <v>10089414075</v>
      </c>
      <c r="D52" s="39" t="s">
        <v>96</v>
      </c>
      <c r="E52" s="61" t="s">
        <v>186</v>
      </c>
      <c r="F52" s="40" t="s">
        <v>40</v>
      </c>
      <c r="G52" s="106" t="s">
        <v>256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82"/>
      <c r="AL52" s="26">
        <v>21</v>
      </c>
      <c r="AM52" s="26"/>
      <c r="AN52" s="26"/>
      <c r="AO52" s="27"/>
      <c r="AP52" s="28"/>
    </row>
    <row r="53" spans="1:42" s="3" customFormat="1" ht="21" customHeight="1" x14ac:dyDescent="0.2">
      <c r="A53" s="37">
        <v>31</v>
      </c>
      <c r="B53" s="38">
        <v>26</v>
      </c>
      <c r="C53" s="67">
        <v>10078944745</v>
      </c>
      <c r="D53" s="39" t="s">
        <v>97</v>
      </c>
      <c r="E53" s="61" t="s">
        <v>187</v>
      </c>
      <c r="F53" s="40" t="s">
        <v>34</v>
      </c>
      <c r="G53" s="106" t="s">
        <v>250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82"/>
      <c r="AL53" s="26">
        <v>23</v>
      </c>
      <c r="AM53" s="26"/>
      <c r="AN53" s="26"/>
      <c r="AO53" s="27"/>
      <c r="AP53" s="28"/>
    </row>
    <row r="54" spans="1:42" s="3" customFormat="1" ht="21" customHeight="1" x14ac:dyDescent="0.2">
      <c r="A54" s="37">
        <v>32</v>
      </c>
      <c r="B54" s="38">
        <v>126</v>
      </c>
      <c r="C54" s="67">
        <v>10075127692</v>
      </c>
      <c r="D54" s="39" t="s">
        <v>98</v>
      </c>
      <c r="E54" s="61" t="s">
        <v>188</v>
      </c>
      <c r="F54" s="40" t="s">
        <v>34</v>
      </c>
      <c r="G54" s="106" t="s">
        <v>254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82"/>
      <c r="AL54" s="26">
        <v>24</v>
      </c>
      <c r="AM54" s="26"/>
      <c r="AN54" s="26"/>
      <c r="AO54" s="27"/>
      <c r="AP54" s="28"/>
    </row>
    <row r="55" spans="1:42" s="3" customFormat="1" ht="21" customHeight="1" x14ac:dyDescent="0.2">
      <c r="A55" s="37">
        <v>33</v>
      </c>
      <c r="B55" s="38">
        <v>103</v>
      </c>
      <c r="C55" s="67">
        <v>10090435720</v>
      </c>
      <c r="D55" s="39" t="s">
        <v>99</v>
      </c>
      <c r="E55" s="61" t="s">
        <v>189</v>
      </c>
      <c r="F55" s="40" t="s">
        <v>34</v>
      </c>
      <c r="G55" s="106" t="s">
        <v>43</v>
      </c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82"/>
      <c r="AL55" s="26">
        <v>26</v>
      </c>
      <c r="AM55" s="26"/>
      <c r="AN55" s="26"/>
      <c r="AO55" s="27"/>
      <c r="AP55" s="28"/>
    </row>
    <row r="56" spans="1:42" s="3" customFormat="1" ht="21" customHeight="1" x14ac:dyDescent="0.2">
      <c r="A56" s="37">
        <v>34</v>
      </c>
      <c r="B56" s="38">
        <v>5</v>
      </c>
      <c r="C56" s="67">
        <v>10096307139</v>
      </c>
      <c r="D56" s="39" t="s">
        <v>100</v>
      </c>
      <c r="E56" s="61" t="s">
        <v>190</v>
      </c>
      <c r="F56" s="40" t="s">
        <v>46</v>
      </c>
      <c r="G56" s="106" t="s">
        <v>44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82"/>
      <c r="AL56" s="26">
        <v>27</v>
      </c>
      <c r="AM56" s="26"/>
      <c r="AN56" s="26"/>
      <c r="AO56" s="27"/>
      <c r="AP56" s="28"/>
    </row>
    <row r="57" spans="1:42" s="3" customFormat="1" ht="21" customHeight="1" x14ac:dyDescent="0.2">
      <c r="A57" s="37">
        <v>35</v>
      </c>
      <c r="B57" s="38">
        <v>30</v>
      </c>
      <c r="C57" s="67">
        <v>10096458194</v>
      </c>
      <c r="D57" s="39" t="s">
        <v>101</v>
      </c>
      <c r="E57" s="61" t="s">
        <v>191</v>
      </c>
      <c r="F57" s="40" t="s">
        <v>40</v>
      </c>
      <c r="G57" s="106" t="s">
        <v>250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82"/>
      <c r="AL57" s="26">
        <v>28</v>
      </c>
      <c r="AM57" s="26"/>
      <c r="AN57" s="26"/>
      <c r="AO57" s="27"/>
      <c r="AP57" s="28"/>
    </row>
    <row r="58" spans="1:42" s="3" customFormat="1" ht="21" customHeight="1" x14ac:dyDescent="0.2">
      <c r="A58" s="37">
        <v>36</v>
      </c>
      <c r="B58" s="38">
        <v>17</v>
      </c>
      <c r="C58" s="67">
        <v>10119181759</v>
      </c>
      <c r="D58" s="39" t="s">
        <v>102</v>
      </c>
      <c r="E58" s="61" t="s">
        <v>192</v>
      </c>
      <c r="F58" s="40" t="s">
        <v>46</v>
      </c>
      <c r="G58" s="106" t="s">
        <v>44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82"/>
      <c r="AL58" s="26">
        <v>30</v>
      </c>
      <c r="AM58" s="26"/>
      <c r="AN58" s="26"/>
      <c r="AO58" s="27"/>
      <c r="AP58" s="28"/>
    </row>
    <row r="59" spans="1:42" s="3" customFormat="1" ht="21" customHeight="1" x14ac:dyDescent="0.2">
      <c r="A59" s="37">
        <v>37</v>
      </c>
      <c r="B59" s="38">
        <v>97</v>
      </c>
      <c r="C59" s="67">
        <v>10082231934</v>
      </c>
      <c r="D59" s="39" t="s">
        <v>103</v>
      </c>
      <c r="E59" s="61" t="s">
        <v>193</v>
      </c>
      <c r="F59" s="40" t="s">
        <v>40</v>
      </c>
      <c r="G59" s="106" t="s">
        <v>258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82"/>
      <c r="AL59" s="26">
        <v>32</v>
      </c>
      <c r="AM59" s="26"/>
      <c r="AN59" s="26"/>
      <c r="AO59" s="27"/>
      <c r="AP59" s="28"/>
    </row>
    <row r="60" spans="1:42" s="3" customFormat="1" ht="21" customHeight="1" x14ac:dyDescent="0.2">
      <c r="A60" s="37">
        <v>38</v>
      </c>
      <c r="B60" s="38">
        <v>73</v>
      </c>
      <c r="C60" s="67">
        <v>10081412080</v>
      </c>
      <c r="D60" s="39" t="s">
        <v>104</v>
      </c>
      <c r="E60" s="61" t="s">
        <v>194</v>
      </c>
      <c r="F60" s="40" t="s">
        <v>34</v>
      </c>
      <c r="G60" s="106" t="s">
        <v>248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82"/>
      <c r="AL60" s="26">
        <v>33</v>
      </c>
      <c r="AM60" s="26"/>
      <c r="AN60" s="26"/>
      <c r="AO60" s="27"/>
      <c r="AP60" s="28"/>
    </row>
    <row r="61" spans="1:42" s="3" customFormat="1" ht="21" customHeight="1" x14ac:dyDescent="0.2">
      <c r="A61" s="37">
        <v>39</v>
      </c>
      <c r="B61" s="38">
        <v>101</v>
      </c>
      <c r="C61" s="67">
        <v>10117846492</v>
      </c>
      <c r="D61" s="39" t="s">
        <v>105</v>
      </c>
      <c r="E61" s="61" t="s">
        <v>195</v>
      </c>
      <c r="F61" s="40" t="s">
        <v>46</v>
      </c>
      <c r="G61" s="106" t="s">
        <v>258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82"/>
      <c r="AL61" s="26">
        <v>35</v>
      </c>
      <c r="AM61" s="26"/>
      <c r="AN61" s="26"/>
      <c r="AO61" s="27"/>
      <c r="AP61" s="28"/>
    </row>
    <row r="62" spans="1:42" s="3" customFormat="1" ht="21" customHeight="1" x14ac:dyDescent="0.2">
      <c r="A62" s="37">
        <v>40</v>
      </c>
      <c r="B62" s="38">
        <v>81</v>
      </c>
      <c r="C62" s="67">
        <v>10083179096</v>
      </c>
      <c r="D62" s="39" t="s">
        <v>106</v>
      </c>
      <c r="E62" s="61" t="s">
        <v>196</v>
      </c>
      <c r="F62" s="40" t="s">
        <v>46</v>
      </c>
      <c r="G62" s="106" t="s">
        <v>252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82"/>
      <c r="AL62" s="26">
        <v>36</v>
      </c>
      <c r="AM62" s="26"/>
      <c r="AN62" s="26"/>
      <c r="AO62" s="27"/>
      <c r="AP62" s="28"/>
    </row>
    <row r="63" spans="1:42" s="3" customFormat="1" ht="21" customHeight="1" x14ac:dyDescent="0.2">
      <c r="A63" s="37">
        <v>41</v>
      </c>
      <c r="B63" s="38">
        <v>72</v>
      </c>
      <c r="C63" s="67">
        <v>10108865205</v>
      </c>
      <c r="D63" s="39" t="s">
        <v>107</v>
      </c>
      <c r="E63" s="61" t="s">
        <v>197</v>
      </c>
      <c r="F63" s="40" t="s">
        <v>34</v>
      </c>
      <c r="G63" s="106" t="s">
        <v>248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82"/>
      <c r="AL63" s="26">
        <v>37</v>
      </c>
      <c r="AM63" s="26"/>
      <c r="AN63" s="26"/>
      <c r="AO63" s="27"/>
      <c r="AP63" s="28"/>
    </row>
    <row r="64" spans="1:42" s="3" customFormat="1" ht="21" customHeight="1" x14ac:dyDescent="0.2">
      <c r="A64" s="37">
        <v>42</v>
      </c>
      <c r="B64" s="38">
        <v>117</v>
      </c>
      <c r="C64" s="67">
        <v>10091546560</v>
      </c>
      <c r="D64" s="39" t="s">
        <v>108</v>
      </c>
      <c r="E64" s="61" t="s">
        <v>198</v>
      </c>
      <c r="F64" s="40" t="s">
        <v>34</v>
      </c>
      <c r="G64" s="106" t="s">
        <v>249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82"/>
      <c r="AL64" s="26">
        <v>41</v>
      </c>
      <c r="AM64" s="26"/>
      <c r="AN64" s="26"/>
      <c r="AO64" s="27"/>
      <c r="AP64" s="28"/>
    </row>
    <row r="65" spans="1:42" s="3" customFormat="1" ht="21" customHeight="1" x14ac:dyDescent="0.2">
      <c r="A65" s="37">
        <v>43</v>
      </c>
      <c r="B65" s="38">
        <v>6</v>
      </c>
      <c r="C65" s="67">
        <v>10112132990</v>
      </c>
      <c r="D65" s="39" t="s">
        <v>109</v>
      </c>
      <c r="E65" s="61" t="s">
        <v>199</v>
      </c>
      <c r="F65" s="40" t="s">
        <v>46</v>
      </c>
      <c r="G65" s="106" t="s">
        <v>44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82"/>
      <c r="AL65" s="26">
        <v>42</v>
      </c>
      <c r="AM65" s="26"/>
      <c r="AN65" s="26"/>
      <c r="AO65" s="27"/>
      <c r="AP65" s="28"/>
    </row>
    <row r="66" spans="1:42" s="3" customFormat="1" ht="21" customHeight="1" x14ac:dyDescent="0.2">
      <c r="A66" s="37">
        <v>44</v>
      </c>
      <c r="B66" s="38">
        <v>129</v>
      </c>
      <c r="C66" s="67">
        <v>10115080982</v>
      </c>
      <c r="D66" s="39" t="s">
        <v>110</v>
      </c>
      <c r="E66" s="61" t="s">
        <v>200</v>
      </c>
      <c r="F66" s="40" t="s">
        <v>40</v>
      </c>
      <c r="G66" s="106" t="s">
        <v>254</v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82"/>
      <c r="AL66" s="26">
        <v>43</v>
      </c>
      <c r="AM66" s="26"/>
      <c r="AN66" s="26"/>
      <c r="AO66" s="27"/>
      <c r="AP66" s="28"/>
    </row>
    <row r="67" spans="1:42" s="3" customFormat="1" ht="21" customHeight="1" x14ac:dyDescent="0.2">
      <c r="A67" s="37">
        <v>45</v>
      </c>
      <c r="B67" s="38">
        <v>13</v>
      </c>
      <c r="C67" s="67">
        <v>10104990558</v>
      </c>
      <c r="D67" s="39" t="s">
        <v>111</v>
      </c>
      <c r="E67" s="61" t="s">
        <v>201</v>
      </c>
      <c r="F67" s="40" t="s">
        <v>46</v>
      </c>
      <c r="G67" s="106" t="s">
        <v>44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82"/>
      <c r="AL67" s="26">
        <v>44</v>
      </c>
      <c r="AM67" s="26"/>
      <c r="AN67" s="26"/>
      <c r="AO67" s="27"/>
      <c r="AP67" s="28"/>
    </row>
    <row r="68" spans="1:42" s="3" customFormat="1" ht="21" customHeight="1" x14ac:dyDescent="0.2">
      <c r="A68" s="37">
        <v>46</v>
      </c>
      <c r="B68" s="38">
        <v>102</v>
      </c>
      <c r="C68" s="67">
        <v>10099853804</v>
      </c>
      <c r="D68" s="39" t="s">
        <v>112</v>
      </c>
      <c r="E68" s="61" t="s">
        <v>202</v>
      </c>
      <c r="F68" s="40" t="s">
        <v>34</v>
      </c>
      <c r="G68" s="106" t="s">
        <v>43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82"/>
      <c r="AL68" s="26">
        <v>45</v>
      </c>
      <c r="AM68" s="26"/>
      <c r="AN68" s="26"/>
      <c r="AO68" s="27"/>
      <c r="AP68" s="28"/>
    </row>
    <row r="69" spans="1:42" s="3" customFormat="1" ht="21" customHeight="1" x14ac:dyDescent="0.2">
      <c r="A69" s="37">
        <v>47</v>
      </c>
      <c r="B69" s="38">
        <v>12</v>
      </c>
      <c r="C69" s="67">
        <v>10102039432</v>
      </c>
      <c r="D69" s="39" t="s">
        <v>113</v>
      </c>
      <c r="E69" s="61" t="s">
        <v>203</v>
      </c>
      <c r="F69" s="40" t="s">
        <v>34</v>
      </c>
      <c r="G69" s="106" t="s">
        <v>44</v>
      </c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82"/>
      <c r="AL69" s="26">
        <v>46</v>
      </c>
      <c r="AM69" s="26"/>
      <c r="AN69" s="26"/>
      <c r="AO69" s="27"/>
      <c r="AP69" s="28"/>
    </row>
    <row r="70" spans="1:42" s="3" customFormat="1" ht="21" customHeight="1" x14ac:dyDescent="0.2">
      <c r="A70" s="37">
        <v>48</v>
      </c>
      <c r="B70" s="38">
        <v>94</v>
      </c>
      <c r="C70" s="67">
        <v>10092372777</v>
      </c>
      <c r="D70" s="39" t="s">
        <v>114</v>
      </c>
      <c r="E70" s="61" t="s">
        <v>200</v>
      </c>
      <c r="F70" s="40" t="s">
        <v>40</v>
      </c>
      <c r="G70" s="106" t="s">
        <v>258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82"/>
      <c r="AL70" s="26">
        <v>47</v>
      </c>
      <c r="AM70" s="26"/>
      <c r="AN70" s="26"/>
      <c r="AO70" s="27"/>
      <c r="AP70" s="28"/>
    </row>
    <row r="71" spans="1:42" s="3" customFormat="1" ht="21" customHeight="1" x14ac:dyDescent="0.2">
      <c r="A71" s="37">
        <v>49</v>
      </c>
      <c r="B71" s="38">
        <v>100</v>
      </c>
      <c r="C71" s="67">
        <v>10083910943</v>
      </c>
      <c r="D71" s="39" t="s">
        <v>115</v>
      </c>
      <c r="E71" s="61" t="s">
        <v>204</v>
      </c>
      <c r="F71" s="40" t="s">
        <v>40</v>
      </c>
      <c r="G71" s="106" t="s">
        <v>258</v>
      </c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82"/>
      <c r="AL71" s="26">
        <v>48</v>
      </c>
      <c r="AM71" s="26"/>
      <c r="AN71" s="26"/>
      <c r="AO71" s="27"/>
      <c r="AP71" s="28"/>
    </row>
    <row r="72" spans="1:42" s="3" customFormat="1" ht="21" customHeight="1" x14ac:dyDescent="0.2">
      <c r="A72" s="37">
        <v>50</v>
      </c>
      <c r="B72" s="38">
        <v>79</v>
      </c>
      <c r="C72" s="67">
        <v>10083185867</v>
      </c>
      <c r="D72" s="39" t="s">
        <v>116</v>
      </c>
      <c r="E72" s="61" t="s">
        <v>205</v>
      </c>
      <c r="F72" s="40" t="s">
        <v>46</v>
      </c>
      <c r="G72" s="106" t="s">
        <v>252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82"/>
      <c r="AL72" s="26">
        <v>50</v>
      </c>
      <c r="AM72" s="26"/>
      <c r="AN72" s="26"/>
      <c r="AO72" s="27"/>
      <c r="AP72" s="28"/>
    </row>
    <row r="73" spans="1:42" s="3" customFormat="1" ht="21" customHeight="1" x14ac:dyDescent="0.2">
      <c r="A73" s="37">
        <v>51</v>
      </c>
      <c r="B73" s="38">
        <v>14</v>
      </c>
      <c r="C73" s="67">
        <v>10091971138</v>
      </c>
      <c r="D73" s="39" t="s">
        <v>117</v>
      </c>
      <c r="E73" s="61" t="s">
        <v>206</v>
      </c>
      <c r="F73" s="40" t="s">
        <v>46</v>
      </c>
      <c r="G73" s="106" t="s">
        <v>44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82"/>
      <c r="AL73" s="26">
        <v>51</v>
      </c>
      <c r="AM73" s="26"/>
      <c r="AN73" s="26"/>
      <c r="AO73" s="27"/>
      <c r="AP73" s="28"/>
    </row>
    <row r="74" spans="1:42" s="3" customFormat="1" ht="21" customHeight="1" x14ac:dyDescent="0.2">
      <c r="A74" s="37">
        <v>52</v>
      </c>
      <c r="B74" s="38">
        <v>96</v>
      </c>
      <c r="C74" s="67">
        <v>10082232035</v>
      </c>
      <c r="D74" s="39" t="s">
        <v>118</v>
      </c>
      <c r="E74" s="61" t="s">
        <v>207</v>
      </c>
      <c r="F74" s="40" t="s">
        <v>34</v>
      </c>
      <c r="G74" s="106" t="s">
        <v>258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82"/>
      <c r="AL74" s="26">
        <v>52</v>
      </c>
      <c r="AM74" s="26"/>
      <c r="AN74" s="26"/>
      <c r="AO74" s="27"/>
      <c r="AP74" s="28"/>
    </row>
    <row r="75" spans="1:42" s="3" customFormat="1" ht="21" customHeight="1" x14ac:dyDescent="0.2">
      <c r="A75" s="37" t="s">
        <v>66</v>
      </c>
      <c r="B75" s="38">
        <v>16</v>
      </c>
      <c r="C75" s="67">
        <v>10119182163</v>
      </c>
      <c r="D75" s="39" t="s">
        <v>119</v>
      </c>
      <c r="E75" s="61" t="s">
        <v>208</v>
      </c>
      <c r="F75" s="40" t="s">
        <v>46</v>
      </c>
      <c r="G75" s="106" t="s">
        <v>44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82"/>
      <c r="AL75" s="26"/>
      <c r="AM75" s="26"/>
      <c r="AN75" s="26"/>
      <c r="AO75" s="27"/>
      <c r="AP75" s="28"/>
    </row>
    <row r="76" spans="1:42" s="3" customFormat="1" ht="21" customHeight="1" x14ac:dyDescent="0.2">
      <c r="A76" s="37" t="s">
        <v>66</v>
      </c>
      <c r="B76" s="38">
        <v>7</v>
      </c>
      <c r="C76" s="67">
        <v>10091810985</v>
      </c>
      <c r="D76" s="39" t="s">
        <v>120</v>
      </c>
      <c r="E76" s="61" t="s">
        <v>209</v>
      </c>
      <c r="F76" s="40" t="s">
        <v>46</v>
      </c>
      <c r="G76" s="106" t="s">
        <v>44</v>
      </c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82"/>
      <c r="AL76" s="26"/>
      <c r="AM76" s="26"/>
      <c r="AN76" s="26"/>
      <c r="AO76" s="27"/>
      <c r="AP76" s="28"/>
    </row>
    <row r="77" spans="1:42" s="3" customFormat="1" ht="21" customHeight="1" x14ac:dyDescent="0.2">
      <c r="A77" s="37" t="s">
        <v>66</v>
      </c>
      <c r="B77" s="38">
        <v>77</v>
      </c>
      <c r="C77" s="67">
        <v>10082556882</v>
      </c>
      <c r="D77" s="39" t="s">
        <v>121</v>
      </c>
      <c r="E77" s="61" t="s">
        <v>210</v>
      </c>
      <c r="F77" s="40" t="s">
        <v>46</v>
      </c>
      <c r="G77" s="106" t="s">
        <v>252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82"/>
      <c r="AL77" s="26"/>
      <c r="AM77" s="26"/>
      <c r="AN77" s="26"/>
      <c r="AO77" s="27"/>
      <c r="AP77" s="28"/>
    </row>
    <row r="78" spans="1:42" s="3" customFormat="1" ht="21" customHeight="1" x14ac:dyDescent="0.2">
      <c r="A78" s="37" t="s">
        <v>66</v>
      </c>
      <c r="B78" s="38">
        <v>98</v>
      </c>
      <c r="C78" s="67">
        <v>10083942972</v>
      </c>
      <c r="D78" s="39" t="s">
        <v>122</v>
      </c>
      <c r="E78" s="61" t="s">
        <v>211</v>
      </c>
      <c r="F78" s="40" t="s">
        <v>34</v>
      </c>
      <c r="G78" s="106" t="s">
        <v>258</v>
      </c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82"/>
      <c r="AL78" s="26"/>
      <c r="AM78" s="26"/>
      <c r="AN78" s="26"/>
      <c r="AO78" s="27"/>
      <c r="AP78" s="28"/>
    </row>
    <row r="79" spans="1:42" s="3" customFormat="1" ht="21" customHeight="1" x14ac:dyDescent="0.2">
      <c r="A79" s="37" t="s">
        <v>66</v>
      </c>
      <c r="B79" s="38">
        <v>29</v>
      </c>
      <c r="C79" s="67">
        <v>10107339978</v>
      </c>
      <c r="D79" s="39" t="s">
        <v>123</v>
      </c>
      <c r="E79" s="61" t="s">
        <v>212</v>
      </c>
      <c r="F79" s="40" t="s">
        <v>34</v>
      </c>
      <c r="G79" s="106" t="s">
        <v>250</v>
      </c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82"/>
      <c r="AL79" s="26"/>
      <c r="AM79" s="26"/>
      <c r="AN79" s="26"/>
      <c r="AO79" s="27"/>
      <c r="AP79" s="28"/>
    </row>
    <row r="80" spans="1:42" s="3" customFormat="1" ht="21" customHeight="1" x14ac:dyDescent="0.2">
      <c r="A80" s="37" t="s">
        <v>66</v>
      </c>
      <c r="B80" s="38">
        <v>28</v>
      </c>
      <c r="C80" s="67">
        <v>10091437234</v>
      </c>
      <c r="D80" s="39" t="s">
        <v>124</v>
      </c>
      <c r="E80" s="61" t="s">
        <v>213</v>
      </c>
      <c r="F80" s="40" t="s">
        <v>40</v>
      </c>
      <c r="G80" s="106" t="s">
        <v>250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82"/>
      <c r="AL80" s="26"/>
      <c r="AM80" s="26"/>
      <c r="AN80" s="26"/>
      <c r="AO80" s="27"/>
      <c r="AP80" s="28"/>
    </row>
    <row r="81" spans="1:42" s="3" customFormat="1" ht="21" customHeight="1" x14ac:dyDescent="0.2">
      <c r="A81" s="37" t="s">
        <v>66</v>
      </c>
      <c r="B81" s="38">
        <v>106</v>
      </c>
      <c r="C81" s="67">
        <v>10090367305</v>
      </c>
      <c r="D81" s="39" t="s">
        <v>125</v>
      </c>
      <c r="E81" s="61" t="s">
        <v>214</v>
      </c>
      <c r="F81" s="40" t="s">
        <v>40</v>
      </c>
      <c r="G81" s="106" t="s">
        <v>43</v>
      </c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82"/>
      <c r="AL81" s="26"/>
      <c r="AM81" s="26"/>
      <c r="AN81" s="26"/>
      <c r="AO81" s="27"/>
      <c r="AP81" s="28"/>
    </row>
    <row r="82" spans="1:42" s="3" customFormat="1" ht="21" customHeight="1" x14ac:dyDescent="0.2">
      <c r="A82" s="37" t="s">
        <v>66</v>
      </c>
      <c r="B82" s="38">
        <v>143</v>
      </c>
      <c r="C82" s="67">
        <v>10105272060</v>
      </c>
      <c r="D82" s="39" t="s">
        <v>126</v>
      </c>
      <c r="E82" s="61" t="s">
        <v>215</v>
      </c>
      <c r="F82" s="40" t="s">
        <v>46</v>
      </c>
      <c r="G82" s="106" t="s">
        <v>260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82"/>
      <c r="AL82" s="26"/>
      <c r="AM82" s="26"/>
      <c r="AN82" s="26"/>
      <c r="AO82" s="27"/>
      <c r="AP82" s="28"/>
    </row>
    <row r="83" spans="1:42" s="3" customFormat="1" ht="21" customHeight="1" x14ac:dyDescent="0.2">
      <c r="A83" s="37" t="s">
        <v>66</v>
      </c>
      <c r="B83" s="38">
        <v>138</v>
      </c>
      <c r="C83" s="67">
        <v>10119568446</v>
      </c>
      <c r="D83" s="39" t="s">
        <v>127</v>
      </c>
      <c r="E83" s="61" t="s">
        <v>216</v>
      </c>
      <c r="F83" s="40" t="s">
        <v>46</v>
      </c>
      <c r="G83" s="106" t="s">
        <v>257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82"/>
      <c r="AL83" s="26"/>
      <c r="AM83" s="26"/>
      <c r="AN83" s="26"/>
      <c r="AO83" s="27"/>
      <c r="AP83" s="28"/>
    </row>
    <row r="84" spans="1:42" s="3" customFormat="1" ht="21" customHeight="1" x14ac:dyDescent="0.2">
      <c r="A84" s="37" t="s">
        <v>66</v>
      </c>
      <c r="B84" s="38">
        <v>19</v>
      </c>
      <c r="C84" s="67">
        <v>10097304320</v>
      </c>
      <c r="D84" s="39" t="s">
        <v>128</v>
      </c>
      <c r="E84" s="61" t="s">
        <v>217</v>
      </c>
      <c r="F84" s="40" t="s">
        <v>46</v>
      </c>
      <c r="G84" s="106" t="s">
        <v>44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82"/>
      <c r="AL84" s="26"/>
      <c r="AM84" s="26"/>
      <c r="AN84" s="26"/>
      <c r="AO84" s="27"/>
      <c r="AP84" s="28"/>
    </row>
    <row r="85" spans="1:42" s="3" customFormat="1" ht="21" customHeight="1" x14ac:dyDescent="0.2">
      <c r="A85" s="37" t="s">
        <v>66</v>
      </c>
      <c r="B85" s="38">
        <v>141</v>
      </c>
      <c r="C85" s="67">
        <v>10103716020</v>
      </c>
      <c r="D85" s="39" t="s">
        <v>129</v>
      </c>
      <c r="E85" s="61" t="s">
        <v>218</v>
      </c>
      <c r="F85" s="40" t="s">
        <v>46</v>
      </c>
      <c r="G85" s="106" t="s">
        <v>261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82"/>
      <c r="AL85" s="26"/>
      <c r="AM85" s="26"/>
      <c r="AN85" s="26"/>
      <c r="AO85" s="27"/>
      <c r="AP85" s="28"/>
    </row>
    <row r="86" spans="1:42" s="3" customFormat="1" ht="21" customHeight="1" x14ac:dyDescent="0.2">
      <c r="A86" s="37" t="s">
        <v>66</v>
      </c>
      <c r="B86" s="38">
        <v>34</v>
      </c>
      <c r="C86" s="67">
        <v>10093597809</v>
      </c>
      <c r="D86" s="39" t="s">
        <v>130</v>
      </c>
      <c r="E86" s="61" t="s">
        <v>219</v>
      </c>
      <c r="F86" s="40" t="s">
        <v>34</v>
      </c>
      <c r="G86" s="106" t="s">
        <v>253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82"/>
      <c r="AL86" s="26"/>
      <c r="AM86" s="26"/>
      <c r="AN86" s="26"/>
      <c r="AO86" s="27"/>
      <c r="AP86" s="28"/>
    </row>
    <row r="87" spans="1:42" s="3" customFormat="1" ht="21" customHeight="1" x14ac:dyDescent="0.2">
      <c r="A87" s="37" t="s">
        <v>66</v>
      </c>
      <c r="B87" s="38">
        <v>137</v>
      </c>
      <c r="C87" s="67">
        <v>10119568547</v>
      </c>
      <c r="D87" s="39" t="s">
        <v>131</v>
      </c>
      <c r="E87" s="61" t="s">
        <v>220</v>
      </c>
      <c r="F87" s="40" t="s">
        <v>46</v>
      </c>
      <c r="G87" s="106" t="s">
        <v>257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82"/>
      <c r="AL87" s="26"/>
      <c r="AM87" s="26"/>
      <c r="AN87" s="26"/>
      <c r="AO87" s="27"/>
      <c r="AP87" s="28"/>
    </row>
    <row r="88" spans="1:42" s="3" customFormat="1" ht="21" customHeight="1" x14ac:dyDescent="0.2">
      <c r="A88" s="37" t="s">
        <v>66</v>
      </c>
      <c r="B88" s="38">
        <v>15</v>
      </c>
      <c r="C88" s="67">
        <v>10096408987</v>
      </c>
      <c r="D88" s="39" t="s">
        <v>132</v>
      </c>
      <c r="E88" s="61" t="s">
        <v>221</v>
      </c>
      <c r="F88" s="40" t="s">
        <v>46</v>
      </c>
      <c r="G88" s="106" t="s">
        <v>44</v>
      </c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82"/>
      <c r="AL88" s="26"/>
      <c r="AM88" s="26"/>
      <c r="AN88" s="26"/>
      <c r="AO88" s="27"/>
      <c r="AP88" s="28"/>
    </row>
    <row r="89" spans="1:42" s="3" customFormat="1" ht="21" customHeight="1" x14ac:dyDescent="0.2">
      <c r="A89" s="37" t="s">
        <v>66</v>
      </c>
      <c r="B89" s="38">
        <v>2</v>
      </c>
      <c r="C89" s="67">
        <v>10104925082</v>
      </c>
      <c r="D89" s="39" t="s">
        <v>133</v>
      </c>
      <c r="E89" s="61" t="s">
        <v>222</v>
      </c>
      <c r="F89" s="40" t="s">
        <v>46</v>
      </c>
      <c r="G89" s="106" t="s">
        <v>44</v>
      </c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82"/>
      <c r="AL89" s="26"/>
      <c r="AM89" s="26"/>
      <c r="AN89" s="26"/>
      <c r="AO89" s="27"/>
      <c r="AP89" s="28"/>
    </row>
    <row r="90" spans="1:42" s="3" customFormat="1" ht="21" customHeight="1" x14ac:dyDescent="0.2">
      <c r="A90" s="37" t="s">
        <v>66</v>
      </c>
      <c r="B90" s="38">
        <v>145</v>
      </c>
      <c r="C90" s="67">
        <v>10080987304</v>
      </c>
      <c r="D90" s="39" t="s">
        <v>134</v>
      </c>
      <c r="E90" s="61" t="s">
        <v>223</v>
      </c>
      <c r="F90" s="40" t="s">
        <v>40</v>
      </c>
      <c r="G90" s="106" t="s">
        <v>260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82"/>
      <c r="AL90" s="26"/>
      <c r="AM90" s="26"/>
      <c r="AN90" s="26"/>
      <c r="AO90" s="27"/>
      <c r="AP90" s="28"/>
    </row>
    <row r="91" spans="1:42" s="3" customFormat="1" ht="21" customHeight="1" x14ac:dyDescent="0.2">
      <c r="A91" s="37" t="s">
        <v>66</v>
      </c>
      <c r="B91" s="38">
        <v>9</v>
      </c>
      <c r="C91" s="67">
        <v>10105977534</v>
      </c>
      <c r="D91" s="39" t="s">
        <v>135</v>
      </c>
      <c r="E91" s="61" t="s">
        <v>224</v>
      </c>
      <c r="F91" s="40" t="s">
        <v>46</v>
      </c>
      <c r="G91" s="106" t="s">
        <v>44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82"/>
      <c r="AL91" s="26"/>
      <c r="AM91" s="26"/>
      <c r="AN91" s="26"/>
      <c r="AO91" s="27"/>
      <c r="AP91" s="28"/>
    </row>
    <row r="92" spans="1:42" s="3" customFormat="1" ht="21" customHeight="1" x14ac:dyDescent="0.2">
      <c r="A92" s="37" t="s">
        <v>66</v>
      </c>
      <c r="B92" s="38">
        <v>140</v>
      </c>
      <c r="C92" s="67">
        <v>10119461342</v>
      </c>
      <c r="D92" s="39" t="s">
        <v>136</v>
      </c>
      <c r="E92" s="61" t="s">
        <v>225</v>
      </c>
      <c r="F92" s="40" t="s">
        <v>46</v>
      </c>
      <c r="G92" s="106" t="s">
        <v>257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82"/>
      <c r="AL92" s="26"/>
      <c r="AM92" s="26"/>
      <c r="AN92" s="26"/>
      <c r="AO92" s="27"/>
      <c r="AP92" s="28"/>
    </row>
    <row r="93" spans="1:42" s="3" customFormat="1" ht="21" customHeight="1" x14ac:dyDescent="0.2">
      <c r="A93" s="37" t="s">
        <v>66</v>
      </c>
      <c r="B93" s="38">
        <v>4</v>
      </c>
      <c r="C93" s="67">
        <v>10097304219</v>
      </c>
      <c r="D93" s="39" t="s">
        <v>137</v>
      </c>
      <c r="E93" s="61" t="s">
        <v>226</v>
      </c>
      <c r="F93" s="40" t="s">
        <v>34</v>
      </c>
      <c r="G93" s="106" t="s">
        <v>44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82"/>
      <c r="AL93" s="26"/>
      <c r="AM93" s="26"/>
      <c r="AN93" s="26"/>
      <c r="AO93" s="27"/>
      <c r="AP93" s="28"/>
    </row>
    <row r="94" spans="1:42" s="3" customFormat="1" ht="21" customHeight="1" x14ac:dyDescent="0.2">
      <c r="A94" s="37" t="s">
        <v>66</v>
      </c>
      <c r="B94" s="38">
        <v>23</v>
      </c>
      <c r="C94" s="67">
        <v>10114607504</v>
      </c>
      <c r="D94" s="39" t="s">
        <v>138</v>
      </c>
      <c r="E94" s="61" t="s">
        <v>227</v>
      </c>
      <c r="F94" s="40" t="s">
        <v>46</v>
      </c>
      <c r="G94" s="106" t="s">
        <v>44</v>
      </c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82"/>
      <c r="AL94" s="26"/>
      <c r="AM94" s="26"/>
      <c r="AN94" s="26"/>
      <c r="AO94" s="27"/>
      <c r="AP94" s="28"/>
    </row>
    <row r="95" spans="1:42" s="3" customFormat="1" ht="21" customHeight="1" x14ac:dyDescent="0.2">
      <c r="A95" s="37" t="s">
        <v>66</v>
      </c>
      <c r="B95" s="38">
        <v>24</v>
      </c>
      <c r="C95" s="67">
        <v>10119247235</v>
      </c>
      <c r="D95" s="39" t="s">
        <v>139</v>
      </c>
      <c r="E95" s="61" t="s">
        <v>228</v>
      </c>
      <c r="F95" s="40" t="s">
        <v>46</v>
      </c>
      <c r="G95" s="106" t="s">
        <v>44</v>
      </c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82"/>
      <c r="AL95" s="26"/>
      <c r="AM95" s="26"/>
      <c r="AN95" s="26"/>
      <c r="AO95" s="27"/>
      <c r="AP95" s="28"/>
    </row>
    <row r="96" spans="1:42" s="3" customFormat="1" ht="21" customHeight="1" x14ac:dyDescent="0.2">
      <c r="A96" s="37" t="s">
        <v>66</v>
      </c>
      <c r="B96" s="38">
        <v>10</v>
      </c>
      <c r="C96" s="67">
        <v>10097306138</v>
      </c>
      <c r="D96" s="39" t="s">
        <v>140</v>
      </c>
      <c r="E96" s="61" t="s">
        <v>229</v>
      </c>
      <c r="F96" s="40" t="s">
        <v>34</v>
      </c>
      <c r="G96" s="106" t="s">
        <v>44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82"/>
      <c r="AL96" s="26"/>
      <c r="AM96" s="26"/>
      <c r="AN96" s="26"/>
      <c r="AO96" s="27"/>
      <c r="AP96" s="28"/>
    </row>
    <row r="97" spans="1:42" s="3" customFormat="1" ht="21" customHeight="1" x14ac:dyDescent="0.2">
      <c r="A97" s="37" t="s">
        <v>66</v>
      </c>
      <c r="B97" s="38">
        <v>43</v>
      </c>
      <c r="C97" s="67">
        <v>10114710463</v>
      </c>
      <c r="D97" s="39" t="s">
        <v>141</v>
      </c>
      <c r="E97" s="61" t="s">
        <v>230</v>
      </c>
      <c r="F97" s="40" t="s">
        <v>46</v>
      </c>
      <c r="G97" s="106" t="s">
        <v>251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82"/>
      <c r="AL97" s="26"/>
      <c r="AM97" s="26"/>
      <c r="AN97" s="26"/>
      <c r="AO97" s="27"/>
      <c r="AP97" s="28"/>
    </row>
    <row r="98" spans="1:42" s="3" customFormat="1" ht="21" customHeight="1" x14ac:dyDescent="0.2">
      <c r="A98" s="37" t="s">
        <v>66</v>
      </c>
      <c r="B98" s="38">
        <v>20</v>
      </c>
      <c r="C98" s="67">
        <v>10105158690</v>
      </c>
      <c r="D98" s="39" t="s">
        <v>142</v>
      </c>
      <c r="E98" s="61" t="s">
        <v>231</v>
      </c>
      <c r="F98" s="40" t="s">
        <v>46</v>
      </c>
      <c r="G98" s="106" t="s">
        <v>44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82"/>
      <c r="AL98" s="26"/>
      <c r="AM98" s="26"/>
      <c r="AN98" s="26"/>
      <c r="AO98" s="27"/>
      <c r="AP98" s="28"/>
    </row>
    <row r="99" spans="1:42" s="3" customFormat="1" ht="21" customHeight="1" x14ac:dyDescent="0.2">
      <c r="A99" s="37" t="s">
        <v>66</v>
      </c>
      <c r="B99" s="38">
        <v>22</v>
      </c>
      <c r="C99" s="67">
        <v>10115074316</v>
      </c>
      <c r="D99" s="39" t="s">
        <v>143</v>
      </c>
      <c r="E99" s="61" t="s">
        <v>232</v>
      </c>
      <c r="F99" s="40" t="s">
        <v>46</v>
      </c>
      <c r="G99" s="106" t="s">
        <v>44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82"/>
      <c r="AL99" s="26"/>
      <c r="AM99" s="26"/>
      <c r="AN99" s="26"/>
      <c r="AO99" s="27"/>
      <c r="AP99" s="28"/>
    </row>
    <row r="100" spans="1:42" s="3" customFormat="1" ht="21" customHeight="1" x14ac:dyDescent="0.2">
      <c r="A100" s="37" t="s">
        <v>66</v>
      </c>
      <c r="B100" s="38">
        <v>144</v>
      </c>
      <c r="C100" s="67">
        <v>10113982357</v>
      </c>
      <c r="D100" s="39" t="s">
        <v>144</v>
      </c>
      <c r="E100" s="61" t="s">
        <v>233</v>
      </c>
      <c r="F100" s="40" t="s">
        <v>47</v>
      </c>
      <c r="G100" s="106" t="s">
        <v>260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82"/>
      <c r="AL100" s="26"/>
      <c r="AM100" s="26"/>
      <c r="AN100" s="26"/>
      <c r="AO100" s="27"/>
      <c r="AP100" s="28"/>
    </row>
    <row r="101" spans="1:42" s="3" customFormat="1" ht="21" customHeight="1" x14ac:dyDescent="0.2">
      <c r="A101" s="37" t="s">
        <v>66</v>
      </c>
      <c r="B101" s="38">
        <v>11</v>
      </c>
      <c r="C101" s="67">
        <v>10113611030</v>
      </c>
      <c r="D101" s="39" t="s">
        <v>145</v>
      </c>
      <c r="E101" s="61" t="s">
        <v>234</v>
      </c>
      <c r="F101" s="40" t="s">
        <v>46</v>
      </c>
      <c r="G101" s="106" t="s">
        <v>44</v>
      </c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82"/>
      <c r="AL101" s="26"/>
      <c r="AM101" s="26"/>
      <c r="AN101" s="26"/>
      <c r="AO101" s="27"/>
      <c r="AP101" s="28"/>
    </row>
    <row r="102" spans="1:42" s="3" customFormat="1" ht="21" customHeight="1" x14ac:dyDescent="0.2">
      <c r="A102" s="37" t="s">
        <v>66</v>
      </c>
      <c r="B102" s="38">
        <v>121</v>
      </c>
      <c r="C102" s="67">
        <v>10104083610</v>
      </c>
      <c r="D102" s="39" t="s">
        <v>146</v>
      </c>
      <c r="E102" s="61" t="s">
        <v>235</v>
      </c>
      <c r="F102" s="40" t="s">
        <v>46</v>
      </c>
      <c r="G102" s="106" t="s">
        <v>262</v>
      </c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82"/>
      <c r="AL102" s="26"/>
      <c r="AM102" s="26"/>
      <c r="AN102" s="26"/>
      <c r="AO102" s="27"/>
      <c r="AP102" s="28"/>
    </row>
    <row r="103" spans="1:42" s="3" customFormat="1" ht="21" customHeight="1" x14ac:dyDescent="0.2">
      <c r="A103" s="37" t="s">
        <v>66</v>
      </c>
      <c r="B103" s="38">
        <v>93</v>
      </c>
      <c r="C103" s="67">
        <v>10078169149</v>
      </c>
      <c r="D103" s="39" t="s">
        <v>147</v>
      </c>
      <c r="E103" s="61" t="s">
        <v>236</v>
      </c>
      <c r="F103" s="40" t="s">
        <v>34</v>
      </c>
      <c r="G103" s="106" t="s">
        <v>256</v>
      </c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82"/>
      <c r="AL103" s="26"/>
      <c r="AM103" s="26"/>
      <c r="AN103" s="26"/>
      <c r="AO103" s="27"/>
      <c r="AP103" s="28"/>
    </row>
    <row r="104" spans="1:42" s="3" customFormat="1" ht="21" customHeight="1" x14ac:dyDescent="0.2">
      <c r="A104" s="37" t="s">
        <v>66</v>
      </c>
      <c r="B104" s="38">
        <v>131</v>
      </c>
      <c r="C104" s="67">
        <v>10096569443</v>
      </c>
      <c r="D104" s="39" t="s">
        <v>148</v>
      </c>
      <c r="E104" s="61" t="s">
        <v>237</v>
      </c>
      <c r="F104" s="40" t="s">
        <v>40</v>
      </c>
      <c r="G104" s="106" t="s">
        <v>254</v>
      </c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82"/>
      <c r="AL104" s="26"/>
      <c r="AM104" s="26"/>
      <c r="AN104" s="26"/>
      <c r="AO104" s="27"/>
      <c r="AP104" s="28"/>
    </row>
    <row r="105" spans="1:42" s="3" customFormat="1" ht="21" customHeight="1" x14ac:dyDescent="0.2">
      <c r="A105" s="37" t="s">
        <v>66</v>
      </c>
      <c r="B105" s="38">
        <v>130</v>
      </c>
      <c r="C105" s="67">
        <v>10105736448</v>
      </c>
      <c r="D105" s="39" t="s">
        <v>149</v>
      </c>
      <c r="E105" s="61" t="s">
        <v>238</v>
      </c>
      <c r="F105" s="40" t="s">
        <v>46</v>
      </c>
      <c r="G105" s="106" t="s">
        <v>254</v>
      </c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82"/>
      <c r="AL105" s="26"/>
      <c r="AM105" s="26"/>
      <c r="AN105" s="26"/>
      <c r="AO105" s="27"/>
      <c r="AP105" s="28"/>
    </row>
    <row r="106" spans="1:42" s="3" customFormat="1" ht="21" customHeight="1" x14ac:dyDescent="0.2">
      <c r="A106" s="37" t="s">
        <v>66</v>
      </c>
      <c r="B106" s="38">
        <v>127</v>
      </c>
      <c r="C106" s="67">
        <v>10089713462</v>
      </c>
      <c r="D106" s="39" t="s">
        <v>150</v>
      </c>
      <c r="E106" s="61" t="s">
        <v>239</v>
      </c>
      <c r="F106" s="40" t="s">
        <v>40</v>
      </c>
      <c r="G106" s="106" t="s">
        <v>254</v>
      </c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82"/>
      <c r="AL106" s="26"/>
      <c r="AM106" s="26"/>
      <c r="AN106" s="26"/>
      <c r="AO106" s="27"/>
      <c r="AP106" s="28"/>
    </row>
    <row r="107" spans="1:42" s="3" customFormat="1" ht="21" customHeight="1" x14ac:dyDescent="0.2">
      <c r="A107" s="37" t="s">
        <v>66</v>
      </c>
      <c r="B107" s="38">
        <v>124</v>
      </c>
      <c r="C107" s="67">
        <v>10091409617</v>
      </c>
      <c r="D107" s="39" t="s">
        <v>151</v>
      </c>
      <c r="E107" s="61" t="s">
        <v>240</v>
      </c>
      <c r="F107" s="40" t="s">
        <v>34</v>
      </c>
      <c r="G107" s="106" t="s">
        <v>254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82"/>
      <c r="AL107" s="26"/>
      <c r="AM107" s="26"/>
      <c r="AN107" s="26"/>
      <c r="AO107" s="27"/>
      <c r="AP107" s="28"/>
    </row>
    <row r="108" spans="1:42" s="3" customFormat="1" ht="21" customHeight="1" x14ac:dyDescent="0.2">
      <c r="A108" s="37" t="s">
        <v>66</v>
      </c>
      <c r="B108" s="38">
        <v>47</v>
      </c>
      <c r="C108" s="67">
        <v>10119245215</v>
      </c>
      <c r="D108" s="39" t="s">
        <v>152</v>
      </c>
      <c r="E108" s="61" t="s">
        <v>241</v>
      </c>
      <c r="F108" s="40" t="s">
        <v>46</v>
      </c>
      <c r="G108" s="106" t="s">
        <v>259</v>
      </c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82"/>
      <c r="AL108" s="26"/>
      <c r="AM108" s="26"/>
      <c r="AN108" s="26"/>
      <c r="AO108" s="27"/>
      <c r="AP108" s="28"/>
    </row>
    <row r="109" spans="1:42" s="3" customFormat="1" ht="21" customHeight="1" x14ac:dyDescent="0.2">
      <c r="A109" s="37" t="s">
        <v>66</v>
      </c>
      <c r="B109" s="38">
        <v>46</v>
      </c>
      <c r="C109" s="67">
        <v>10076267343</v>
      </c>
      <c r="D109" s="39" t="s">
        <v>153</v>
      </c>
      <c r="E109" s="61" t="s">
        <v>242</v>
      </c>
      <c r="F109" s="40" t="s">
        <v>46</v>
      </c>
      <c r="G109" s="106" t="s">
        <v>259</v>
      </c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82"/>
      <c r="AL109" s="26"/>
      <c r="AM109" s="26"/>
      <c r="AN109" s="26"/>
      <c r="AO109" s="27"/>
      <c r="AP109" s="28"/>
    </row>
    <row r="110" spans="1:42" s="3" customFormat="1" ht="21" customHeight="1" x14ac:dyDescent="0.2">
      <c r="A110" s="37" t="s">
        <v>66</v>
      </c>
      <c r="B110" s="38">
        <v>44</v>
      </c>
      <c r="C110" s="67">
        <v>10098741940</v>
      </c>
      <c r="D110" s="39" t="s">
        <v>154</v>
      </c>
      <c r="E110" s="61" t="s">
        <v>243</v>
      </c>
      <c r="F110" s="40" t="s">
        <v>46</v>
      </c>
      <c r="G110" s="106" t="s">
        <v>259</v>
      </c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82"/>
      <c r="AL110" s="26"/>
      <c r="AM110" s="26"/>
      <c r="AN110" s="26"/>
      <c r="AO110" s="27"/>
      <c r="AP110" s="28"/>
    </row>
    <row r="111" spans="1:42" s="3" customFormat="1" ht="21" customHeight="1" x14ac:dyDescent="0.2">
      <c r="A111" s="37" t="s">
        <v>66</v>
      </c>
      <c r="B111" s="38">
        <v>99</v>
      </c>
      <c r="C111" s="67">
        <v>10078943937</v>
      </c>
      <c r="D111" s="39" t="s">
        <v>155</v>
      </c>
      <c r="E111" s="61" t="s">
        <v>244</v>
      </c>
      <c r="F111" s="40" t="s">
        <v>46</v>
      </c>
      <c r="G111" s="106" t="s">
        <v>258</v>
      </c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82"/>
      <c r="AL111" s="26"/>
      <c r="AM111" s="26"/>
      <c r="AN111" s="26"/>
      <c r="AO111" s="27"/>
      <c r="AP111" s="28"/>
    </row>
    <row r="112" spans="1:42" s="3" customFormat="1" ht="21" customHeight="1" x14ac:dyDescent="0.2">
      <c r="A112" s="37" t="s">
        <v>66</v>
      </c>
      <c r="B112" s="38">
        <v>75</v>
      </c>
      <c r="C112" s="67">
        <v>10089768531</v>
      </c>
      <c r="D112" s="39" t="s">
        <v>156</v>
      </c>
      <c r="E112" s="61" t="s">
        <v>245</v>
      </c>
      <c r="F112" s="40" t="s">
        <v>46</v>
      </c>
      <c r="G112" s="106" t="s">
        <v>252</v>
      </c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82"/>
      <c r="AL112" s="26"/>
      <c r="AM112" s="26"/>
      <c r="AN112" s="26"/>
      <c r="AO112" s="27"/>
      <c r="AP112" s="28"/>
    </row>
    <row r="113" spans="1:42" s="3" customFormat="1" ht="21" customHeight="1" x14ac:dyDescent="0.2">
      <c r="A113" s="37" t="s">
        <v>66</v>
      </c>
      <c r="B113" s="38">
        <v>76</v>
      </c>
      <c r="C113" s="67">
        <v>10105797981</v>
      </c>
      <c r="D113" s="39" t="s">
        <v>157</v>
      </c>
      <c r="E113" s="61" t="s">
        <v>246</v>
      </c>
      <c r="F113" s="40" t="s">
        <v>46</v>
      </c>
      <c r="G113" s="106" t="s">
        <v>252</v>
      </c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82"/>
      <c r="AL113" s="26"/>
      <c r="AM113" s="26"/>
      <c r="AN113" s="26"/>
      <c r="AO113" s="27"/>
      <c r="AP113" s="28"/>
    </row>
    <row r="114" spans="1:42" s="3" customFormat="1" ht="21" customHeight="1" thickBot="1" x14ac:dyDescent="0.25">
      <c r="A114" s="83" t="s">
        <v>66</v>
      </c>
      <c r="B114" s="84">
        <v>41</v>
      </c>
      <c r="C114" s="85">
        <v>10096563278</v>
      </c>
      <c r="D114" s="86" t="s">
        <v>158</v>
      </c>
      <c r="E114" s="87" t="s">
        <v>247</v>
      </c>
      <c r="F114" s="88" t="s">
        <v>40</v>
      </c>
      <c r="G114" s="107" t="s">
        <v>263</v>
      </c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90"/>
      <c r="AL114" s="89"/>
      <c r="AM114" s="89"/>
      <c r="AN114" s="89"/>
      <c r="AO114" s="91"/>
      <c r="AP114" s="92"/>
    </row>
    <row r="115" spans="1:42" ht="8.25" customHeight="1" thickTop="1" thickBot="1" x14ac:dyDescent="0.25">
      <c r="A115" s="18"/>
      <c r="B115" s="17"/>
      <c r="C115" s="17"/>
      <c r="D115" s="18"/>
      <c r="E115" s="60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</row>
    <row r="116" spans="1:42" ht="15.75" thickTop="1" x14ac:dyDescent="0.2">
      <c r="A116" s="136" t="s">
        <v>5</v>
      </c>
      <c r="B116" s="134"/>
      <c r="C116" s="134"/>
      <c r="D116" s="134"/>
      <c r="E116" s="80"/>
      <c r="F116" s="80"/>
      <c r="G116" s="80"/>
      <c r="H116" s="134" t="s">
        <v>6</v>
      </c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5"/>
    </row>
    <row r="117" spans="1:42" ht="15" x14ac:dyDescent="0.2">
      <c r="A117" s="81" t="s">
        <v>265</v>
      </c>
      <c r="B117" s="23"/>
      <c r="C117" s="77"/>
      <c r="D117" s="16"/>
      <c r="E117" s="62"/>
      <c r="F117" s="16"/>
      <c r="G117" s="47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24" t="s">
        <v>35</v>
      </c>
      <c r="AM117" s="102">
        <v>20</v>
      </c>
      <c r="AN117" s="46"/>
      <c r="AO117" s="93" t="s">
        <v>33</v>
      </c>
      <c r="AP117" s="94">
        <f>COUNTIF(F$21:F225,"ЗМС")</f>
        <v>0</v>
      </c>
    </row>
    <row r="118" spans="1:42" ht="15" x14ac:dyDescent="0.2">
      <c r="A118" s="81" t="s">
        <v>266</v>
      </c>
      <c r="B118" s="23"/>
      <c r="C118" s="78"/>
      <c r="D118" s="22"/>
      <c r="E118" s="63"/>
      <c r="F118" s="22"/>
      <c r="G118" s="48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24" t="s">
        <v>28</v>
      </c>
      <c r="AM118" s="102">
        <f>AM119+AM124</f>
        <v>92</v>
      </c>
      <c r="AN118" s="12"/>
      <c r="AO118" s="93" t="s">
        <v>21</v>
      </c>
      <c r="AP118" s="94">
        <f>COUNTIF(F$20:F224,"МСМК")</f>
        <v>0</v>
      </c>
    </row>
    <row r="119" spans="1:42" ht="15" x14ac:dyDescent="0.2">
      <c r="A119" s="81" t="s">
        <v>267</v>
      </c>
      <c r="B119" s="23"/>
      <c r="C119" s="51"/>
      <c r="D119" s="22"/>
      <c r="E119" s="63"/>
      <c r="F119" s="22"/>
      <c r="G119" s="48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24" t="s">
        <v>29</v>
      </c>
      <c r="AM119" s="102">
        <f>AM120+AM121+AM123</f>
        <v>92</v>
      </c>
      <c r="AN119" s="12"/>
      <c r="AO119" s="93" t="s">
        <v>24</v>
      </c>
      <c r="AP119" s="94">
        <f>COUNTIF(F$20:F114,"МС")</f>
        <v>0</v>
      </c>
    </row>
    <row r="120" spans="1:42" ht="15" x14ac:dyDescent="0.2">
      <c r="A120" s="81" t="s">
        <v>268</v>
      </c>
      <c r="B120" s="23"/>
      <c r="C120" s="51"/>
      <c r="D120" s="22"/>
      <c r="E120" s="63"/>
      <c r="F120" s="22"/>
      <c r="G120" s="48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24" t="s">
        <v>30</v>
      </c>
      <c r="AM120" s="102">
        <f>COUNT(A23:A114)</f>
        <v>52</v>
      </c>
      <c r="AN120" s="12"/>
      <c r="AO120" s="93" t="s">
        <v>34</v>
      </c>
      <c r="AP120" s="94">
        <f>COUNTIF(F$19:F114,"КМС")</f>
        <v>38</v>
      </c>
    </row>
    <row r="121" spans="1:42" ht="15" x14ac:dyDescent="0.2">
      <c r="A121" s="49"/>
      <c r="B121" s="6"/>
      <c r="C121" s="79"/>
      <c r="D121" s="22"/>
      <c r="E121" s="63"/>
      <c r="F121" s="22"/>
      <c r="G121" s="48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24" t="s">
        <v>31</v>
      </c>
      <c r="AM121" s="102">
        <f>COUNTIF(A23:A114,"НФ")</f>
        <v>40</v>
      </c>
      <c r="AN121" s="12"/>
      <c r="AO121" s="93" t="s">
        <v>40</v>
      </c>
      <c r="AP121" s="94">
        <f>COUNTIF(F$22:F226,"1 СР")</f>
        <v>18</v>
      </c>
    </row>
    <row r="122" spans="1:42" ht="15" x14ac:dyDescent="0.2">
      <c r="A122" s="49"/>
      <c r="B122" s="6"/>
      <c r="C122" s="79"/>
      <c r="D122" s="22"/>
      <c r="E122" s="63"/>
      <c r="F122" s="22"/>
      <c r="G122" s="48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93" t="s">
        <v>48</v>
      </c>
      <c r="AM122" s="103">
        <f>COUNTIF(A23:A114,"ЛИМ")</f>
        <v>0</v>
      </c>
      <c r="AN122" s="12"/>
      <c r="AO122" s="93" t="s">
        <v>46</v>
      </c>
      <c r="AP122" s="94">
        <f>COUNTIF(F$19:F224,"2 СР")</f>
        <v>35</v>
      </c>
    </row>
    <row r="123" spans="1:42" ht="15" x14ac:dyDescent="0.2">
      <c r="A123" s="25"/>
      <c r="B123" s="23"/>
      <c r="C123" s="51"/>
      <c r="D123" s="22"/>
      <c r="E123" s="63"/>
      <c r="F123" s="22"/>
      <c r="G123" s="48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24" t="s">
        <v>36</v>
      </c>
      <c r="AM123" s="102">
        <f>COUNTIF(A23:A114,"ДСКВ")</f>
        <v>0</v>
      </c>
      <c r="AN123" s="12"/>
      <c r="AO123" s="93" t="s">
        <v>47</v>
      </c>
      <c r="AP123" s="94">
        <f>COUNTIF(F$21:F227,"3 СР")</f>
        <v>1</v>
      </c>
    </row>
    <row r="124" spans="1:42" ht="15" x14ac:dyDescent="0.2">
      <c r="A124" s="25"/>
      <c r="B124" s="23"/>
      <c r="C124" s="51"/>
      <c r="D124" s="22"/>
      <c r="E124" s="63"/>
      <c r="F124" s="22"/>
      <c r="G124" s="48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24" t="s">
        <v>32</v>
      </c>
      <c r="AM124" s="102">
        <f>COUNTIF(A23:A114,"НС")</f>
        <v>0</v>
      </c>
      <c r="AN124" s="12"/>
      <c r="AO124" s="93"/>
      <c r="AP124" s="95"/>
    </row>
    <row r="125" spans="1:42" ht="4.5" customHeight="1" x14ac:dyDescent="0.2">
      <c r="A125" s="49"/>
      <c r="B125" s="13"/>
      <c r="C125" s="13"/>
      <c r="D125" s="6"/>
      <c r="E125" s="64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50"/>
    </row>
    <row r="126" spans="1:42" ht="15.75" x14ac:dyDescent="0.2">
      <c r="A126" s="131" t="s">
        <v>3</v>
      </c>
      <c r="B126" s="132"/>
      <c r="C126" s="132"/>
      <c r="D126" s="132"/>
      <c r="E126" s="132"/>
      <c r="F126" s="132" t="s">
        <v>11</v>
      </c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97"/>
      <c r="AM126" s="132" t="s">
        <v>4</v>
      </c>
      <c r="AN126" s="132"/>
      <c r="AO126" s="132"/>
      <c r="AP126" s="133"/>
    </row>
    <row r="127" spans="1:42" s="75" customFormat="1" ht="15.75" x14ac:dyDescent="0.2">
      <c r="A127" s="71"/>
      <c r="B127" s="72"/>
      <c r="C127" s="72"/>
      <c r="D127" s="72"/>
      <c r="E127" s="72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4"/>
    </row>
    <row r="128" spans="1:42" s="75" customFormat="1" ht="15.75" x14ac:dyDescent="0.2">
      <c r="A128" s="71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6"/>
    </row>
    <row r="129" spans="1:42" x14ac:dyDescent="0.2">
      <c r="A129" s="128"/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129"/>
      <c r="AF129" s="129"/>
      <c r="AG129" s="129"/>
      <c r="AH129" s="129"/>
      <c r="AI129" s="129"/>
      <c r="AJ129" s="129"/>
      <c r="AK129" s="129"/>
      <c r="AL129" s="100"/>
      <c r="AM129" s="129"/>
      <c r="AN129" s="129"/>
      <c r="AO129" s="129"/>
      <c r="AP129" s="130"/>
    </row>
    <row r="130" spans="1:42" x14ac:dyDescent="0.2">
      <c r="A130" s="99"/>
      <c r="B130" s="100"/>
      <c r="C130" s="100"/>
      <c r="D130" s="100"/>
      <c r="E130" s="65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1"/>
    </row>
    <row r="131" spans="1:42" x14ac:dyDescent="0.2">
      <c r="A131" s="99"/>
      <c r="B131" s="100"/>
      <c r="C131" s="100"/>
      <c r="D131" s="100"/>
      <c r="E131" s="65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1"/>
    </row>
    <row r="132" spans="1:42" ht="16.5" thickBot="1" x14ac:dyDescent="0.25">
      <c r="A132" s="125" t="s">
        <v>45</v>
      </c>
      <c r="B132" s="126"/>
      <c r="C132" s="126"/>
      <c r="D132" s="126"/>
      <c r="E132" s="126"/>
      <c r="F132" s="126" t="str">
        <f>G17</f>
        <v xml:space="preserve">КАВТАСЬЕВА Е.Г. (1 кат, г. Самара) </v>
      </c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  <c r="AH132" s="126"/>
      <c r="AI132" s="126"/>
      <c r="AJ132" s="126"/>
      <c r="AK132" s="126"/>
      <c r="AL132" s="98"/>
      <c r="AM132" s="126" t="str">
        <f>G18</f>
        <v xml:space="preserve">ПОВАЛЯЕВА М.М. (1 кат, г. Самара) </v>
      </c>
      <c r="AN132" s="126"/>
      <c r="AO132" s="126"/>
      <c r="AP132" s="127"/>
    </row>
    <row r="133" spans="1:42" ht="13.5" thickTop="1" x14ac:dyDescent="0.2"/>
  </sheetData>
  <sortState ref="B23:AM32">
    <sortCondition descending="1" ref="AM23:AM32"/>
  </sortState>
  <mergeCells count="41">
    <mergeCell ref="A1:AP1"/>
    <mergeCell ref="A2:AP2"/>
    <mergeCell ref="A3:AP3"/>
    <mergeCell ref="A4:AP4"/>
    <mergeCell ref="AN21:AN22"/>
    <mergeCell ref="A6:AP6"/>
    <mergeCell ref="A7:AP7"/>
    <mergeCell ref="A9:AP9"/>
    <mergeCell ref="D21:D22"/>
    <mergeCell ref="E21:E22"/>
    <mergeCell ref="F21:F22"/>
    <mergeCell ref="G21:G22"/>
    <mergeCell ref="A15:G15"/>
    <mergeCell ref="H15:AP15"/>
    <mergeCell ref="A21:A22"/>
    <mergeCell ref="A5:AP5"/>
    <mergeCell ref="A126:E126"/>
    <mergeCell ref="F126:AK126"/>
    <mergeCell ref="AM126:AP126"/>
    <mergeCell ref="H116:AP116"/>
    <mergeCell ref="A116:D116"/>
    <mergeCell ref="A132:E132"/>
    <mergeCell ref="F132:AK132"/>
    <mergeCell ref="AM132:AP132"/>
    <mergeCell ref="A129:E129"/>
    <mergeCell ref="F129:AK129"/>
    <mergeCell ref="AM129:AP129"/>
    <mergeCell ref="A12:AP12"/>
    <mergeCell ref="B21:B22"/>
    <mergeCell ref="C21:C22"/>
    <mergeCell ref="A8:AP8"/>
    <mergeCell ref="H21:AK21"/>
    <mergeCell ref="AL21:AL22"/>
    <mergeCell ref="AM21:AM22"/>
    <mergeCell ref="AO21:AO22"/>
    <mergeCell ref="AP21:AP22"/>
    <mergeCell ref="A10:AP10"/>
    <mergeCell ref="A11:AP11"/>
    <mergeCell ref="H16:AP16"/>
    <mergeCell ref="H17:AP17"/>
    <mergeCell ref="H18:AP18"/>
  </mergeCells>
  <conditionalFormatting sqref="AL123:AL1048576 AL1:AL14 AL19:AL121">
    <cfRule type="duplicateValues" dxfId="0" priority="3"/>
  </conditionalFormatting>
  <printOptions horizontalCentered="1"/>
  <pageMargins left="0.19685039370078741" right="0.19685039370078741" top="0.35" bottom="0.28999999999999998" header="0.2" footer="0.2"/>
  <pageSetup paperSize="9" scale="51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ignoredErrors>
    <ignoredError sqref="AM24:AM3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Критериум</vt:lpstr>
      <vt:lpstr>Критериум!Заголовки_для_печати</vt:lpstr>
      <vt:lpstr>Критериум!Область_печати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2021-05-18T13:50:02Z</cp:lastPrinted>
  <dcterms:created xsi:type="dcterms:W3CDTF">1996-10-08T23:32:33Z</dcterms:created>
  <dcterms:modified xsi:type="dcterms:W3CDTF">2021-09-03T10:55:57Z</dcterms:modified>
</cp:coreProperties>
</file>