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94" l="1"/>
  <c r="J76" i="94"/>
  <c r="I77" i="94"/>
  <c r="J77" i="94"/>
  <c r="I78" i="94"/>
  <c r="J78" i="94"/>
  <c r="I79" i="94"/>
  <c r="J79" i="94"/>
  <c r="I80" i="94"/>
  <c r="J80" i="94"/>
  <c r="I81" i="94"/>
  <c r="J81" i="94"/>
  <c r="I82" i="94"/>
  <c r="J82" i="94"/>
  <c r="I83" i="94"/>
  <c r="J83" i="94"/>
  <c r="I84" i="94"/>
  <c r="J84" i="94"/>
  <c r="I85" i="94"/>
  <c r="J85" i="94"/>
  <c r="A202" i="94" l="1"/>
  <c r="H192" i="94" l="1"/>
  <c r="J24" i="94" l="1"/>
  <c r="J25" i="94"/>
  <c r="J26" i="94"/>
  <c r="J27" i="94"/>
  <c r="J28" i="94"/>
  <c r="J29" i="94"/>
  <c r="J30" i="94"/>
  <c r="J31" i="94"/>
  <c r="J32" i="94"/>
  <c r="J33" i="94"/>
  <c r="J34" i="94"/>
  <c r="J35" i="94"/>
  <c r="J36" i="94"/>
  <c r="J37" i="94"/>
  <c r="J38" i="94"/>
  <c r="J39" i="94"/>
  <c r="J40" i="94"/>
  <c r="J41" i="94"/>
  <c r="J42" i="94"/>
  <c r="J43" i="94"/>
  <c r="J44" i="94"/>
  <c r="J45" i="94"/>
  <c r="J46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J60" i="94"/>
  <c r="J61" i="94"/>
  <c r="J62" i="94"/>
  <c r="J63" i="94"/>
  <c r="J64" i="94"/>
  <c r="J65" i="94"/>
  <c r="J66" i="94"/>
  <c r="J67" i="94"/>
  <c r="J68" i="94"/>
  <c r="J69" i="94"/>
  <c r="J70" i="94"/>
  <c r="J71" i="94"/>
  <c r="J72" i="94"/>
  <c r="J73" i="94"/>
  <c r="J74" i="94"/>
  <c r="J75" i="94"/>
  <c r="I32" i="94"/>
  <c r="I33" i="94"/>
  <c r="I34" i="94"/>
  <c r="I35" i="94"/>
  <c r="I36" i="94"/>
  <c r="I37" i="94"/>
  <c r="I38" i="94"/>
  <c r="I39" i="94"/>
  <c r="I40" i="94"/>
  <c r="I41" i="94"/>
  <c r="I42" i="94"/>
  <c r="I43" i="94"/>
  <c r="I44" i="94"/>
  <c r="I45" i="94"/>
  <c r="I46" i="94"/>
  <c r="I47" i="94"/>
  <c r="I48" i="94"/>
  <c r="I49" i="94"/>
  <c r="I50" i="94"/>
  <c r="I51" i="94"/>
  <c r="I52" i="94"/>
  <c r="I53" i="94"/>
  <c r="I54" i="94"/>
  <c r="I55" i="94"/>
  <c r="I56" i="94"/>
  <c r="I57" i="94"/>
  <c r="I58" i="94"/>
  <c r="I59" i="94"/>
  <c r="I60" i="94"/>
  <c r="I61" i="94"/>
  <c r="I62" i="94"/>
  <c r="I63" i="94"/>
  <c r="I64" i="94"/>
  <c r="I65" i="94"/>
  <c r="I66" i="94"/>
  <c r="I67" i="94"/>
  <c r="I68" i="94"/>
  <c r="I69" i="94"/>
  <c r="I70" i="94"/>
  <c r="I71" i="94"/>
  <c r="I72" i="94"/>
  <c r="I73" i="94"/>
  <c r="I74" i="94"/>
  <c r="I75" i="94"/>
  <c r="I24" i="94"/>
  <c r="I25" i="94"/>
  <c r="I26" i="94"/>
  <c r="I27" i="94"/>
  <c r="I28" i="94"/>
  <c r="I29" i="94"/>
  <c r="I30" i="94"/>
  <c r="I31" i="94"/>
  <c r="J23" i="94"/>
  <c r="H191" i="94" l="1"/>
  <c r="I202" i="94" l="1"/>
  <c r="E202" i="94"/>
  <c r="L194" i="94"/>
  <c r="L193" i="94"/>
  <c r="L192" i="94"/>
  <c r="L191" i="94"/>
  <c r="L190" i="94"/>
  <c r="L189" i="94"/>
  <c r="L188" i="94"/>
  <c r="H194" i="94"/>
  <c r="H193" i="94"/>
  <c r="H190" i="94" l="1"/>
  <c r="H189" i="94" s="1"/>
</calcChain>
</file>

<file path=xl/sharedStrings.xml><?xml version="1.0" encoding="utf-8"?>
<sst xmlns="http://schemas.openxmlformats.org/spreadsheetml/2006/main" count="835" uniqueCount="396">
  <si>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</si>
  <si>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</si>
  <si>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</si>
  <si>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</si>
  <si>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</si>
  <si>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</si>
  <si>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</si>
  <si>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</si>
  <si>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</si>
  <si>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</si>
  <si>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</si>
  <si>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</si>
  <si>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</si>
  <si>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</si>
  <si>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</si>
  <si>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</si>
  <si>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</si>
  <si>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</si>
  <si>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</si>
  <si>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</si>
  <si>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</si>
  <si>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</si>
  <si>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</si>
  <si>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</si>
  <si>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</si>
  <si>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</si>
  <si>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Московская область</t>
  </si>
  <si>
    <t>Москва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</si>
  <si>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</si>
  <si>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</si>
  <si>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</si>
  <si>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</si>
  <si>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</si>
  <si>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</si>
  <si>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</si>
  <si>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</si>
  <si>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</si>
  <si>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</si>
  <si>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</si>
  <si>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</si>
  <si>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Краснодарский край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</si>
  <si>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</si>
  <si>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</si>
  <si>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</si>
  <si>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</si>
  <si>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Орловская область</t>
  </si>
  <si>
    <t/>
  </si>
  <si>
    <t>Псковская область</t>
  </si>
  <si>
    <t>ВСЕРОССИЙСКИЕ СОРЕВНОВАНИЯ</t>
  </si>
  <si>
    <t>АГАФОНОВ Егор</t>
  </si>
  <si>
    <t>ГУРЖИЙ Иван</t>
  </si>
  <si>
    <t>ПОЛЯКОВ Кирилл</t>
  </si>
  <si>
    <t>Нижегородская область</t>
  </si>
  <si>
    <t>ГАЛАХИН Владислав</t>
  </si>
  <si>
    <t>Ленинградская область</t>
  </si>
  <si>
    <t>СОЗИНОВ Владислав</t>
  </si>
  <si>
    <t>КУДРЯВЦЕВ Игорь</t>
  </si>
  <si>
    <t>МОСОЛОВ Константин</t>
  </si>
  <si>
    <t>ХАРЧЕНКО Алексей</t>
  </si>
  <si>
    <t>ЖОГЛО Ефим</t>
  </si>
  <si>
    <t>Воронежская область</t>
  </si>
  <si>
    <t>2 СР</t>
  </si>
  <si>
    <t>3 СР</t>
  </si>
  <si>
    <t>Юноши 15-16 лет</t>
  </si>
  <si>
    <t>Министерство физической культуры и спорта Краснодарского края</t>
  </si>
  <si>
    <t>Федерация велосипедного спорта Кубани</t>
  </si>
  <si>
    <t>МЕСТО ПРОВЕДЕНИЯ: г. Анапа</t>
  </si>
  <si>
    <t>МЕЛЬНИК А.И. (ВК, Г. Краснодар)</t>
  </si>
  <si>
    <t>СОЛУКОВА Н.В. (ВК., г. Краснодар)</t>
  </si>
  <si>
    <t>ТОКАРЕВ Матвей</t>
  </si>
  <si>
    <t>21.04.2006</t>
  </si>
  <si>
    <t>НИКОНОВ Александр</t>
  </si>
  <si>
    <t>07.06.2006</t>
  </si>
  <si>
    <t>Удмуртская Республика</t>
  </si>
  <si>
    <t>БЕЛОУСОВ Иван</t>
  </si>
  <si>
    <t>16.05.2006</t>
  </si>
  <si>
    <t>КЕРНИЦКИЙ Максим</t>
  </si>
  <si>
    <t>23.09.2006</t>
  </si>
  <si>
    <t>ПОПОВ Максим</t>
  </si>
  <si>
    <t>18.02.2006</t>
  </si>
  <si>
    <t>АЗИЗА Али</t>
  </si>
  <si>
    <t>21.09.2007</t>
  </si>
  <si>
    <t>Омская область</t>
  </si>
  <si>
    <t>Саратовская область</t>
  </si>
  <si>
    <t>02.02.2006</t>
  </si>
  <si>
    <t>10.03.2007</t>
  </si>
  <si>
    <t>10.09.2006</t>
  </si>
  <si>
    <t>16.04.2006</t>
  </si>
  <si>
    <t>Республика Крым</t>
  </si>
  <si>
    <t>10.02.2006</t>
  </si>
  <si>
    <t>ПОПОВ Марк</t>
  </si>
  <si>
    <t>17.05.2007</t>
  </si>
  <si>
    <t>ТЛЮСТАНГЕЛОВ Даниил</t>
  </si>
  <si>
    <t>04.01.2006</t>
  </si>
  <si>
    <t>Республика Адыгея</t>
  </si>
  <si>
    <t>ЯКИМОВ Даниил</t>
  </si>
  <si>
    <t>04.03.2006</t>
  </si>
  <si>
    <t>12.05.2006</t>
  </si>
  <si>
    <t>Ростовская область</t>
  </si>
  <si>
    <t>ДРЮКОВ Дмитрий</t>
  </si>
  <si>
    <t>20.07.2006</t>
  </si>
  <si>
    <t>18.01.2006</t>
  </si>
  <si>
    <t>05.06.2006</t>
  </si>
  <si>
    <t>ДЕМИРЧЯН Артак</t>
  </si>
  <si>
    <t>09.06.2007</t>
  </si>
  <si>
    <t>КАЗАК Максим</t>
  </si>
  <si>
    <t>10.01.2006</t>
  </si>
  <si>
    <t>ЛОБЧУК Дмитрий</t>
  </si>
  <si>
    <t>06.06.2006</t>
  </si>
  <si>
    <t>21.03.2006</t>
  </si>
  <si>
    <t>ПАВЛОВСКИЙ Дмитрий</t>
  </si>
  <si>
    <t>22.09.2007</t>
  </si>
  <si>
    <t>САМУСЕВ Иван</t>
  </si>
  <si>
    <t>29.08.2006</t>
  </si>
  <si>
    <t>ПРИДАТЧЕНКО Егор</t>
  </si>
  <si>
    <t>25.08.2006</t>
  </si>
  <si>
    <t>28.06.2006</t>
  </si>
  <si>
    <t>29.06.2006</t>
  </si>
  <si>
    <t>01.02.2006</t>
  </si>
  <si>
    <t>ГОЙДА Даниил</t>
  </si>
  <si>
    <t>БЕЛОРУСОВ Дмитрий</t>
  </si>
  <si>
    <t>12.12.2006</t>
  </si>
  <si>
    <t>САРОЯН Артур</t>
  </si>
  <si>
    <t>12.11.2006</t>
  </si>
  <si>
    <t>ПОЛЕЩУК Илья</t>
  </si>
  <si>
    <t>27.10.2006</t>
  </si>
  <si>
    <t>ДАНИЛЕНКО Александр</t>
  </si>
  <si>
    <t>02.03.2006</t>
  </si>
  <si>
    <t>Новосибирская область</t>
  </si>
  <si>
    <t>02.09.2006</t>
  </si>
  <si>
    <t>09.02.2006</t>
  </si>
  <si>
    <t>ШКРЯБИН Арсен</t>
  </si>
  <si>
    <t>18.12.2006</t>
  </si>
  <si>
    <t>ГУРЬЕВ Роман</t>
  </si>
  <si>
    <t>05.05.2006</t>
  </si>
  <si>
    <t>ГУРЬЯНОВ Данила</t>
  </si>
  <si>
    <t>14.10.2006</t>
  </si>
  <si>
    <t>БАЯНОВ Владислав</t>
  </si>
  <si>
    <t>13.01.2006</t>
  </si>
  <si>
    <t>ИСЛАМОВ Илья</t>
  </si>
  <si>
    <t>17.06.2006</t>
  </si>
  <si>
    <t>МАЛЯНОВ Семен</t>
  </si>
  <si>
    <t>31.08.2006</t>
  </si>
  <si>
    <t>НФ</t>
  </si>
  <si>
    <t>НС</t>
  </si>
  <si>
    <t>СЕВАСТЬЯНОВ Тимофей</t>
  </si>
  <si>
    <t>ГОЛКОВ Михаил</t>
  </si>
  <si>
    <t>03.06.2006</t>
  </si>
  <si>
    <t>Санкт-Петербург</t>
  </si>
  <si>
    <t>№ ЕКП 2022: 5071</t>
  </si>
  <si>
    <t>НАЗВАНИЕ ТРАССЫ / РЕГ. НОМЕР: С. Юровка - ст-ца Раевская - г. Новороссийск</t>
  </si>
  <si>
    <t>ЮДИНА Л.Н. (ВК г. Забайкальский край)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</si>
  <si>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40м</t>
    </r>
  </si>
  <si>
    <t>Калининградская область</t>
  </si>
  <si>
    <t>ПРОСАНДЕЕВ Ярослав</t>
  </si>
  <si>
    <t>ГРЕЧИШКИН Вадим</t>
  </si>
  <si>
    <t>11.07.2007</t>
  </si>
  <si>
    <t>СВИЛОВСКИЙ Данил</t>
  </si>
  <si>
    <t>18.03.2008</t>
  </si>
  <si>
    <t>НОВОЛОДСКИЙ Ростислав</t>
  </si>
  <si>
    <t>18.05.2008</t>
  </si>
  <si>
    <t>СВИЛОВСКИЙ Денис</t>
  </si>
  <si>
    <t>БЛОХИН Кирилл</t>
  </si>
  <si>
    <t>09.06.2008</t>
  </si>
  <si>
    <t>БОРТНИК Иван</t>
  </si>
  <si>
    <t>05.09.2007</t>
  </si>
  <si>
    <t>БУЛОВЦЕВ Владислав</t>
  </si>
  <si>
    <t>19.03.2006</t>
  </si>
  <si>
    <t>СЕРГЕЕВ Егор</t>
  </si>
  <si>
    <t>АВЕРИН Алексей</t>
  </si>
  <si>
    <t>САПРОНОВ Петр</t>
  </si>
  <si>
    <t>06.07.2006</t>
  </si>
  <si>
    <t>РУДАКОВ Егор</t>
  </si>
  <si>
    <t>12.07.2006</t>
  </si>
  <si>
    <t>ЯКОВЛЕВ Матвей</t>
  </si>
  <si>
    <t>22.01.2008</t>
  </si>
  <si>
    <t>МЫЦОВ Данила</t>
  </si>
  <si>
    <t>14.07.2006</t>
  </si>
  <si>
    <t>МАГИЛЕВЕЦ Максим</t>
  </si>
  <si>
    <t>21.06.2006</t>
  </si>
  <si>
    <t>СЕРГЕЕВ Федор</t>
  </si>
  <si>
    <t>19.08.2007</t>
  </si>
  <si>
    <t>МАЛИКОВ Данил</t>
  </si>
  <si>
    <t>03.03.2006</t>
  </si>
  <si>
    <t>ГОНЧАРОВ Александр</t>
  </si>
  <si>
    <t>13.05.2007</t>
  </si>
  <si>
    <t>КНЯЗЕВ Егор</t>
  </si>
  <si>
    <t>17.03.2006</t>
  </si>
  <si>
    <t>САРГСЯН Адам</t>
  </si>
  <si>
    <t>КОВАЛЕВ Ефим</t>
  </si>
  <si>
    <t>24.11.2006</t>
  </si>
  <si>
    <t>КАТАРЖНОВ Михаил</t>
  </si>
  <si>
    <t>21.11.2006</t>
  </si>
  <si>
    <t>ПРОДЧЕНКО Павел</t>
  </si>
  <si>
    <t>13.02.2007</t>
  </si>
  <si>
    <t>ХВОРОСТОВ Богдан</t>
  </si>
  <si>
    <t>24.02.2007</t>
  </si>
  <si>
    <t>ПОСНОВ Степан</t>
  </si>
  <si>
    <t>17.01.2007</t>
  </si>
  <si>
    <t>КУЛАГИН Глеб</t>
  </si>
  <si>
    <t>25.10.2007</t>
  </si>
  <si>
    <t>ЗЕКСЕЛЬ Владислав</t>
  </si>
  <si>
    <t>09.04.2007</t>
  </si>
  <si>
    <t>ВАСИЛЬЕВ Артём</t>
  </si>
  <si>
    <t>23.08.2007</t>
  </si>
  <si>
    <t>БАЛУХИН Даниил</t>
  </si>
  <si>
    <t>03.10.2007</t>
  </si>
  <si>
    <t>ТОЛУБАЕВ Егор</t>
  </si>
  <si>
    <t>13.03.2007</t>
  </si>
  <si>
    <t>СУПРУН Артём</t>
  </si>
  <si>
    <t>31.07.2007</t>
  </si>
  <si>
    <t>КОЛОКОЛОВ Максим</t>
  </si>
  <si>
    <t>01.05.2007</t>
  </si>
  <si>
    <t>Оренбургская область</t>
  </si>
  <si>
    <t>НЕСТЕРОВ Дмитрий</t>
  </si>
  <si>
    <t>КРИСАНОВ Кирилл</t>
  </si>
  <si>
    <t>04.10.2007</t>
  </si>
  <si>
    <t>БОНДАРЕНКО Александр</t>
  </si>
  <si>
    <t>16.03.2007</t>
  </si>
  <si>
    <t>МАМУЛИН Дмитрий</t>
  </si>
  <si>
    <t>КОРЧАГИН Евгений</t>
  </si>
  <si>
    <t>12.08.2007</t>
  </si>
  <si>
    <t>ШАРАПА Иван</t>
  </si>
  <si>
    <t>16.01.2006</t>
  </si>
  <si>
    <t>ЕГОРКИН Александр</t>
  </si>
  <si>
    <t>25.12.2006</t>
  </si>
  <si>
    <t>ОСИПОВ Максим</t>
  </si>
  <si>
    <t>09.08.2006</t>
  </si>
  <si>
    <t>ЗУБЧЕНКО Георгий</t>
  </si>
  <si>
    <t>21.04.2007</t>
  </si>
  <si>
    <t>ШКОЛЬНИК Филипп</t>
  </si>
  <si>
    <t>15.04.2006</t>
  </si>
  <si>
    <t>Свердловская область</t>
  </si>
  <si>
    <t>АХМЕДОВ Амир</t>
  </si>
  <si>
    <t>21.02.2006</t>
  </si>
  <si>
    <t>КАРПЕНКО Даниил</t>
  </si>
  <si>
    <t>22.01.2007</t>
  </si>
  <si>
    <t>ВЕЗЕНЦЕВ Владмир</t>
  </si>
  <si>
    <t>17.08.2006</t>
  </si>
  <si>
    <t>Белгородская область</t>
  </si>
  <si>
    <t>ЕЛФИМОВ Илья</t>
  </si>
  <si>
    <t>16.07.2007</t>
  </si>
  <si>
    <t>БОНДАРЕНСКИЙ Егор</t>
  </si>
  <si>
    <t>16.06.2007</t>
  </si>
  <si>
    <t>КОНДРАТОВ Андрей</t>
  </si>
  <si>
    <t>16.04.2007</t>
  </si>
  <si>
    <t>МИХАЛКИН Илья</t>
  </si>
  <si>
    <t>15.02.2007</t>
  </si>
  <si>
    <t>МАРЧЕНКО Семён</t>
  </si>
  <si>
    <t>НЕЧИПОРЕНКО Андрей</t>
  </si>
  <si>
    <t>СТЕШИН Ярослав</t>
  </si>
  <si>
    <t>10.12.2006</t>
  </si>
  <si>
    <t>ИВАХНЕНКО Богдан</t>
  </si>
  <si>
    <t>23.03.2007</t>
  </si>
  <si>
    <t>БАЗАРОВ Ярослав</t>
  </si>
  <si>
    <t>20.01.2006</t>
  </si>
  <si>
    <t>ПЕСТЕРЕВ Владимир</t>
  </si>
  <si>
    <t>19.12.2007</t>
  </si>
  <si>
    <t>ЖАРИКОВ Максим</t>
  </si>
  <si>
    <t>28.05.2007</t>
  </si>
  <si>
    <t>ГРАМАРЧУК Трофим</t>
  </si>
  <si>
    <t>07.02.2007</t>
  </si>
  <si>
    <t>ДРАНИШНИКОВ Арсений</t>
  </si>
  <si>
    <t>02.01.2007</t>
  </si>
  <si>
    <t>ЛЕУСЕНКО Виталий</t>
  </si>
  <si>
    <t>06.03.2007</t>
  </si>
  <si>
    <t>КЛЕТУШКИН Игорь</t>
  </si>
  <si>
    <t>09.04.2006</t>
  </si>
  <si>
    <t>КУЗЕМА Артем</t>
  </si>
  <si>
    <t>18.08.2006</t>
  </si>
  <si>
    <t>МАЗНЯК Владислав</t>
  </si>
  <si>
    <t>23.04.2007</t>
  </si>
  <si>
    <t>БЕЛОВ Даниил</t>
  </si>
  <si>
    <t>10.04.2007</t>
  </si>
  <si>
    <t>ЛЕЩЕНКО Вадим</t>
  </si>
  <si>
    <t>МАРТЫНЕНКО Александр</t>
  </si>
  <si>
    <t>11.01.2007</t>
  </si>
  <si>
    <t>МИТЮКОВ Ярослав</t>
  </si>
  <si>
    <t>19.05.2006</t>
  </si>
  <si>
    <t>ЦАПЕНКО Родин</t>
  </si>
  <si>
    <t>06.04.2007</t>
  </si>
  <si>
    <t>ИЛЬИН Матвей</t>
  </si>
  <si>
    <t>14.09.2007</t>
  </si>
  <si>
    <t>КОЛОМЕЙЦЕВ Ярослав</t>
  </si>
  <si>
    <t>30.01.2007</t>
  </si>
  <si>
    <t>МАСЛЕННИКОВ Дмитрий</t>
  </si>
  <si>
    <t>19.06.2007</t>
  </si>
  <si>
    <t>КОНДРАТЬЕВ Илья</t>
  </si>
  <si>
    <t>19.10.2006</t>
  </si>
  <si>
    <t>Ульяновская область</t>
  </si>
  <si>
    <t>ЕМЕЛИН Даниил</t>
  </si>
  <si>
    <t>03.10.2006</t>
  </si>
  <si>
    <t>СМАРЫГИН Максим</t>
  </si>
  <si>
    <t>11.09.2007</t>
  </si>
  <si>
    <t>САФИУЛЛИН Динар</t>
  </si>
  <si>
    <t>АСАНОВ Мустафа</t>
  </si>
  <si>
    <t>17.12.2007</t>
  </si>
  <si>
    <t>РЯБОВ Александр</t>
  </si>
  <si>
    <t>03.05.2007</t>
  </si>
  <si>
    <t>КАРПУНИН Дмитрий</t>
  </si>
  <si>
    <t>26.09.2007</t>
  </si>
  <si>
    <t>ЖИВЕЧКОВ Илья</t>
  </si>
  <si>
    <t>02.08.2007</t>
  </si>
  <si>
    <t>КУДРЯШОВ Александр</t>
  </si>
  <si>
    <t>21.10.2007</t>
  </si>
  <si>
    <t>ПОЛЕХИН Артем</t>
  </si>
  <si>
    <t>28.03.2006</t>
  </si>
  <si>
    <t>ВАСИЛЬЕВ Тимофей</t>
  </si>
  <si>
    <t>11.04.2007</t>
  </si>
  <si>
    <t>ВОРГАНОВ Максим</t>
  </si>
  <si>
    <t>20.09.2007</t>
  </si>
  <si>
    <t>БАЛЯСНИКОВ Сергей</t>
  </si>
  <si>
    <t>ВЫСКОРКО Виктор</t>
  </si>
  <si>
    <t>САДЫКОВ Илья</t>
  </si>
  <si>
    <t>02.08.2006</t>
  </si>
  <si>
    <t>ЧЕЧЕНЕВ Глеб</t>
  </si>
  <si>
    <t>03.02.2006</t>
  </si>
  <si>
    <t>ИСАЕВ Денис</t>
  </si>
  <si>
    <t>28.12.2007</t>
  </si>
  <si>
    <t>БЕРЕЗНИКОВ Виктор</t>
  </si>
  <si>
    <t>ИСАЕВ Павел</t>
  </si>
  <si>
    <t>МИТЬКИН Никита</t>
  </si>
  <si>
    <t>08.05.2007</t>
  </si>
  <si>
    <t>ВОДОПЬЯНОВ Михаил</t>
  </si>
  <si>
    <t>12.05.2007</t>
  </si>
  <si>
    <t>БОРИСОВ Иван</t>
  </si>
  <si>
    <t>СИЛАЕВ Илья</t>
  </si>
  <si>
    <t>11.10.2007</t>
  </si>
  <si>
    <t>ХРИСТОЛЮБОВ Павел</t>
  </si>
  <si>
    <t>06.11.2007</t>
  </si>
  <si>
    <t>02.06.2007</t>
  </si>
  <si>
    <t>БУТРИК Егор</t>
  </si>
  <si>
    <t>АЗЯБИН Александр</t>
  </si>
  <si>
    <t>14.01.2006</t>
  </si>
  <si>
    <t>АКИМОВ Лев</t>
  </si>
  <si>
    <t>26.07.2007</t>
  </si>
  <si>
    <t>ДУЛЕСОВ Егор</t>
  </si>
  <si>
    <t>31.01.2007</t>
  </si>
  <si>
    <t>ЖИГАЛОВ Родион</t>
  </si>
  <si>
    <t>06.10.2006</t>
  </si>
  <si>
    <t>КАЛАБИН Алексей</t>
  </si>
  <si>
    <t>13.12.2007</t>
  </si>
  <si>
    <t>ПЕТРОВ Даниил</t>
  </si>
  <si>
    <t>15.12.2007</t>
  </si>
  <si>
    <t>СКУРЛЫГИН Илья</t>
  </si>
  <si>
    <t>31.08.2007</t>
  </si>
  <si>
    <t>СУХИНСКИЙ Пётр</t>
  </si>
  <si>
    <t>02.11.2006</t>
  </si>
  <si>
    <t>ЧЕУЖЕВ Эльдар</t>
  </si>
  <si>
    <t>25.01.2007</t>
  </si>
  <si>
    <t>ЗАКУТКИН Егор</t>
  </si>
  <si>
    <t>07.12.2007</t>
  </si>
  <si>
    <t>ВОРОНОВ Сергей</t>
  </si>
  <si>
    <t>ТРИФОНОВ Степан</t>
  </si>
  <si>
    <t>СОКОЛОВ Кирилл</t>
  </si>
  <si>
    <t>21.05.2007</t>
  </si>
  <si>
    <t>ОШКУКОВ Артем</t>
  </si>
  <si>
    <t>СТЕПАНОВ Владислав</t>
  </si>
  <si>
    <t>12.01.2006</t>
  </si>
  <si>
    <t>ГРЕЧКИН Дмитрий</t>
  </si>
  <si>
    <t>11.12.2006</t>
  </si>
  <si>
    <t>СЕМЬЯНОВ Александр</t>
  </si>
  <si>
    <t>19.09.2007</t>
  </si>
  <si>
    <t>ГОЛОВИН Егор</t>
  </si>
  <si>
    <t>КОНОНОВ Илья</t>
  </si>
  <si>
    <t>23.05.2007</t>
  </si>
  <si>
    <t>КАНАЕВ Динис</t>
  </si>
  <si>
    <t>17.04.2007</t>
  </si>
  <si>
    <t>КУРАШКОВ Владислав</t>
  </si>
  <si>
    <t>01.08.2007</t>
  </si>
  <si>
    <t>МИХАЛЕВ Илья</t>
  </si>
  <si>
    <t>28.03.2007</t>
  </si>
  <si>
    <t>ГРИШИН Дмитрий</t>
  </si>
  <si>
    <t>КАЗАЧЕНОК Артём</t>
  </si>
  <si>
    <t>КРЫЛОВ Савва</t>
  </si>
  <si>
    <t>15.06.2006</t>
  </si>
  <si>
    <t>ЖИЗНЕВСКИЙ Владислав</t>
  </si>
  <si>
    <t>НИСТРАТОВ Данила</t>
  </si>
  <si>
    <t>БОЛДЫРЕВ Матвей</t>
  </si>
  <si>
    <t>26.08.2007</t>
  </si>
  <si>
    <t>АБРАМОВ Матвей</t>
  </si>
  <si>
    <t>шоссе - групповая гонка до 100 км</t>
  </si>
  <si>
    <t>ДАТА ПРОВЕДЕНИЯ: 31 марта 2022 года</t>
  </si>
  <si>
    <t>№ ВРВС: 0080611811Я</t>
  </si>
  <si>
    <t>НАЧАЛО ГОНКИ: 11ч 00м</t>
  </si>
  <si>
    <t>14,0 км /6</t>
  </si>
  <si>
    <t>ДСКВ</t>
  </si>
  <si>
    <t>Предупредить: § 2.12.007- 3.2 несоответствие формы</t>
  </si>
  <si>
    <t>Дисквалифицировать: § 2.12.007- 14 преднамеренное сокращение дистанции. § 2.12.007 - 29 нецензурная речь</t>
  </si>
  <si>
    <t>Дисквалифицировать: § 2.12.007- 14 преднамеренное сокращение дистанции.</t>
  </si>
  <si>
    <t>Температура: +15+19</t>
  </si>
  <si>
    <t>Влажность: 52%</t>
  </si>
  <si>
    <t>Осадки: ясно</t>
  </si>
  <si>
    <t>Ветер: 11 м/с (ю)</t>
  </si>
  <si>
    <t>ГБУ КК "СШОР по велосипедному спорту"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</si>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</sst>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19" fillId="0" borderId="19" xfId="0" applyFont="1" applyBorder="1" applyAlignment="1">
      <alignment horizontal="left" vertical="top" indent="2"/>
    </xf>
    <xf numFmtId="0" fontId="19" fillId="0" borderId="19" xfId="0" applyFont="1" applyBorder="1" applyAlignment="1">
      <alignment horizontal="left" vertical="top" inden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top"/>
    </xf>
    <xf numFmtId="0" fontId="19" fillId="0" borderId="19" xfId="0" applyFont="1" applyBorder="1" applyAlignment="1">
      <alignment horizontal="center" wrapText="1"/>
    </xf>
    <xf numFmtId="0" fontId="19" fillId="0" borderId="41" xfId="0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40" xfId="0" applyNumberFormat="1" applyFont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221512</xdr:colOff>
      <xdr:row>3</xdr:row>
      <xdr:rowOff>88605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610486" cy="667636"/>
        </a:xfrm>
        <a:prstGeom prst="rect">
          <a:avLst/>
        </a:prstGeom>
      </xdr:spPr>
    </xdr:pic>
    <xdr:clientData/>
  </xdr:twoCellAnchor>
  <xdr:twoCellAnchor editAs="oneCell">
    <xdr:from>
      <xdr:col>11</xdr:col>
      <xdr:colOff>821278</xdr:colOff>
      <xdr:row>0</xdr:row>
      <xdr:rowOff>80853</xdr:rowOff>
    </xdr:from>
    <xdr:to>
      <xdr:col>11</xdr:col>
      <xdr:colOff>1835346</xdr:colOff>
      <xdr:row>3</xdr:row>
      <xdr:rowOff>157052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5406" y="80853"/>
          <a:ext cx="1014068" cy="674280"/>
        </a:xfrm>
        <a:prstGeom prst="rect">
          <a:avLst/>
        </a:prstGeom>
      </xdr:spPr>
    </xdr:pic>
    <xdr:clientData/>
  </xdr:twoCellAnchor>
  <xdr:oneCellAnchor>
    <xdr:from>
      <xdr:col>5</xdr:col>
      <xdr:colOff>466725</xdr:colOff>
      <xdr:row>196</xdr:row>
      <xdr:rowOff>19050</xdr:rowOff>
    </xdr:from>
    <xdr:ext cx="733425" cy="561307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065" t="22328" r="72130"/>
        <a:stretch/>
      </xdr:blipFill>
      <xdr:spPr>
        <a:xfrm>
          <a:off x="4524375" y="32013525"/>
          <a:ext cx="733425" cy="561307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196</xdr:row>
      <xdr:rowOff>22151</xdr:rowOff>
    </xdr:from>
    <xdr:ext cx="653460" cy="560026"/>
    <xdr:pic>
      <xdr:nvPicPr>
        <xdr:cNvPr id="8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94971" y="42009680"/>
          <a:ext cx="653460" cy="560026"/>
        </a:xfrm>
        <a:prstGeom prst="rect">
          <a:avLst/>
        </a:prstGeom>
      </xdr:spPr>
    </xdr:pic>
    <xdr:clientData/>
  </xdr:oneCellAnchor>
  <xdr:twoCellAnchor editAs="oneCell">
    <xdr:from>
      <xdr:col>2</xdr:col>
      <xdr:colOff>77529</xdr:colOff>
      <xdr:row>197</xdr:row>
      <xdr:rowOff>33227</xdr:rowOff>
    </xdr:from>
    <xdr:to>
      <xdr:col>3</xdr:col>
      <xdr:colOff>276889</xdr:colOff>
      <xdr:row>200</xdr:row>
      <xdr:rowOff>60925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878" y="54979186"/>
          <a:ext cx="1085406" cy="393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222"/>
  <sheetViews>
    <sheetView tabSelected="1" view="pageBreakPreview" topLeftCell="A79" zoomScale="86" zoomScaleNormal="100" zoomScaleSheetLayoutView="86" workbookViewId="0">
      <selection activeCell="H86" sqref="H86"/>
    </sheetView>
  </sheetViews>
  <sheetFormatPr defaultColWidth="9.140625" defaultRowHeight="12.75" x14ac:dyDescent="0.2"/>
  <cols>
    <col min="1" max="1" width="7" style="1" customWidth="1"/>
    <col min="2" max="2" width="7" style="14" customWidth="1"/>
    <col min="3" max="3" width="13.28515625" style="14" customWidth="1"/>
    <col min="4" max="4" width="21.85546875" style="1" customWidth="1"/>
    <col min="5" max="5" width="11.7109375" style="1" customWidth="1"/>
    <col min="6" max="6" width="7.7109375" style="1" customWidth="1"/>
    <col min="7" max="7" width="22.42578125" style="1" customWidth="1"/>
    <col min="8" max="9" width="11.42578125" style="1" customWidth="1"/>
    <col min="10" max="10" width="10.28515625" style="46" customWidth="1"/>
    <col min="11" max="11" width="12.28515625" style="1" customWidth="1"/>
    <col min="12" max="12" width="30.5703125" style="1" customWidth="1"/>
    <col min="13" max="16384" width="9.140625" style="1"/>
  </cols>
  <sheetData>
    <row r="1" spans="1:17" ht="15.7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7" ht="15.75" customHeight="1" x14ac:dyDescent="0.2">
      <c r="A2" s="132" t="s">
        <v>64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7" ht="15.75" customHeight="1" x14ac:dyDescent="0.2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7" ht="21" x14ac:dyDescent="0.2">
      <c r="A4" s="132" t="s">
        <v>65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7" ht="21.75" customHeight="1" x14ac:dyDescent="0.2">
      <c r="A5" s="132" t="s">
        <v>394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O5" s="25"/>
    </row>
    <row r="6" spans="1:17" s="2" customFormat="1" ht="23.25" customHeight="1" x14ac:dyDescent="0.2">
      <c r="A6" s="133" t="s">
        <v>48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Q6" s="25"/>
    </row>
    <row r="7" spans="1:17" s="2" customFormat="1" ht="18" customHeight="1" x14ac:dyDescent="0.2">
      <c r="A7" s="134" t="s">
        <v>16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7" s="2" customFormat="1" ht="4.5" customHeight="1" thickBot="1" x14ac:dyDescent="0.25">
      <c r="A8" s="138" t="s">
        <v>46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7" ht="19.5" customHeight="1" thickTop="1" x14ac:dyDescent="0.2">
      <c r="A9" s="135" t="s">
        <v>21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1:17" ht="18" customHeight="1" x14ac:dyDescent="0.2">
      <c r="A10" s="142" t="s">
        <v>381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4"/>
    </row>
    <row r="11" spans="1:17" ht="19.5" customHeight="1" x14ac:dyDescent="0.2">
      <c r="A11" s="142" t="s">
        <v>63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17" ht="5.25" customHeight="1" x14ac:dyDescent="0.2">
      <c r="A12" s="139" t="s">
        <v>46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1"/>
    </row>
    <row r="13" spans="1:17" ht="15.75" x14ac:dyDescent="0.2">
      <c r="A13" s="40" t="s">
        <v>66</v>
      </c>
      <c r="B13" s="22"/>
      <c r="C13" s="22"/>
      <c r="D13" s="55"/>
      <c r="E13" s="5"/>
      <c r="F13" s="5"/>
      <c r="G13" s="59" t="s">
        <v>384</v>
      </c>
      <c r="H13" s="5"/>
      <c r="I13" s="5"/>
      <c r="J13" s="41"/>
      <c r="K13" s="29"/>
      <c r="L13" s="30" t="s">
        <v>383</v>
      </c>
    </row>
    <row r="14" spans="1:17" ht="15.75" x14ac:dyDescent="0.2">
      <c r="A14" s="19" t="s">
        <v>382</v>
      </c>
      <c r="B14" s="13"/>
      <c r="C14" s="13"/>
      <c r="D14" s="57"/>
      <c r="E14" s="6"/>
      <c r="F14" s="6"/>
      <c r="G14" s="60" t="s">
        <v>152</v>
      </c>
      <c r="H14" s="6"/>
      <c r="I14" s="6"/>
      <c r="J14" s="42"/>
      <c r="K14" s="31"/>
      <c r="L14" s="56" t="s">
        <v>149</v>
      </c>
    </row>
    <row r="15" spans="1:17" ht="15" x14ac:dyDescent="0.2">
      <c r="A15" s="124" t="s">
        <v>9</v>
      </c>
      <c r="B15" s="112"/>
      <c r="C15" s="112"/>
      <c r="D15" s="112"/>
      <c r="E15" s="112"/>
      <c r="F15" s="112"/>
      <c r="G15" s="125"/>
      <c r="H15" s="111" t="s">
        <v>1</v>
      </c>
      <c r="I15" s="112"/>
      <c r="J15" s="112"/>
      <c r="K15" s="112"/>
      <c r="L15" s="113"/>
    </row>
    <row r="16" spans="1:17" ht="15" x14ac:dyDescent="0.2">
      <c r="A16" s="20" t="s">
        <v>17</v>
      </c>
      <c r="B16" s="15"/>
      <c r="C16" s="15"/>
      <c r="D16" s="10"/>
      <c r="E16" s="11"/>
      <c r="F16" s="10"/>
      <c r="G16" s="12" t="s">
        <v>46</v>
      </c>
      <c r="H16" s="36" t="s">
        <v>150</v>
      </c>
      <c r="I16" s="7"/>
      <c r="J16" s="43"/>
      <c r="K16" s="7"/>
      <c r="L16" s="21"/>
    </row>
    <row r="17" spans="1:12" ht="15" x14ac:dyDescent="0.2">
      <c r="A17" s="20" t="s">
        <v>18</v>
      </c>
      <c r="B17" s="15"/>
      <c r="C17" s="15"/>
      <c r="D17" s="9"/>
      <c r="E17" s="11"/>
      <c r="F17" s="10"/>
      <c r="G17" s="12" t="s">
        <v>67</v>
      </c>
      <c r="H17" s="36" t="s">
        <v>42</v>
      </c>
      <c r="I17" s="7"/>
      <c r="J17" s="43"/>
      <c r="K17" s="7"/>
      <c r="L17" s="35"/>
    </row>
    <row r="18" spans="1:12" ht="15" x14ac:dyDescent="0.2">
      <c r="A18" s="20" t="s">
        <v>19</v>
      </c>
      <c r="B18" s="15"/>
      <c r="C18" s="15"/>
      <c r="D18" s="9"/>
      <c r="E18" s="11"/>
      <c r="F18" s="10"/>
      <c r="G18" s="12" t="s">
        <v>68</v>
      </c>
      <c r="H18" s="36" t="s">
        <v>43</v>
      </c>
      <c r="I18" s="7"/>
      <c r="J18" s="43"/>
      <c r="K18" s="7"/>
      <c r="L18" s="35"/>
    </row>
    <row r="19" spans="1:12" ht="16.5" thickBot="1" x14ac:dyDescent="0.25">
      <c r="A19" s="20" t="s">
        <v>15</v>
      </c>
      <c r="B19" s="16"/>
      <c r="C19" s="16"/>
      <c r="D19" s="8"/>
      <c r="E19" s="8"/>
      <c r="F19" s="8"/>
      <c r="G19" s="12" t="s">
        <v>151</v>
      </c>
      <c r="H19" s="36" t="s">
        <v>41</v>
      </c>
      <c r="I19" s="7"/>
      <c r="J19" s="43"/>
      <c r="K19" s="54">
        <v>84</v>
      </c>
      <c r="L19" s="21" t="s">
        <v>385</v>
      </c>
    </row>
    <row r="20" spans="1:12" ht="5.25" customHeight="1" thickTop="1" thickBot="1" x14ac:dyDescent="0.25">
      <c r="A20" s="27"/>
      <c r="B20" s="24"/>
      <c r="C20" s="24"/>
      <c r="D20" s="23"/>
      <c r="E20" s="23"/>
      <c r="F20" s="23"/>
      <c r="G20" s="23"/>
      <c r="H20" s="23"/>
      <c r="I20" s="23"/>
      <c r="J20" s="44"/>
      <c r="K20" s="23"/>
      <c r="L20" s="28"/>
    </row>
    <row r="21" spans="1:12" s="3" customFormat="1" ht="21" customHeight="1" thickTop="1" x14ac:dyDescent="0.2">
      <c r="A21" s="130" t="s">
        <v>6</v>
      </c>
      <c r="B21" s="114" t="s">
        <v>12</v>
      </c>
      <c r="C21" s="114" t="s">
        <v>38</v>
      </c>
      <c r="D21" s="114" t="s">
        <v>2</v>
      </c>
      <c r="E21" s="114" t="s">
        <v>37</v>
      </c>
      <c r="F21" s="114" t="s">
        <v>8</v>
      </c>
      <c r="G21" s="114" t="s">
        <v>13</v>
      </c>
      <c r="H21" s="114" t="s">
        <v>7</v>
      </c>
      <c r="I21" s="114" t="s">
        <v>25</v>
      </c>
      <c r="J21" s="128" t="s">
        <v>22</v>
      </c>
      <c r="K21" s="126" t="s">
        <v>24</v>
      </c>
      <c r="L21" s="122" t="s">
        <v>14</v>
      </c>
    </row>
    <row r="22" spans="1:12" s="3" customFormat="1" ht="13.5" customHeight="1" x14ac:dyDescent="0.2">
      <c r="A22" s="131"/>
      <c r="B22" s="115"/>
      <c r="C22" s="115"/>
      <c r="D22" s="115"/>
      <c r="E22" s="115"/>
      <c r="F22" s="115"/>
      <c r="G22" s="115"/>
      <c r="H22" s="115"/>
      <c r="I22" s="115"/>
      <c r="J22" s="129"/>
      <c r="K22" s="127"/>
      <c r="L22" s="123"/>
    </row>
    <row r="23" spans="1:12" s="4" customFormat="1" ht="23.25" customHeight="1" x14ac:dyDescent="0.2">
      <c r="A23" s="75">
        <v>1</v>
      </c>
      <c r="B23" s="76">
        <v>17</v>
      </c>
      <c r="C23" s="76">
        <v>10091550301</v>
      </c>
      <c r="D23" s="77" t="s">
        <v>71</v>
      </c>
      <c r="E23" s="78" t="s">
        <v>72</v>
      </c>
      <c r="F23" s="78" t="s">
        <v>34</v>
      </c>
      <c r="G23" s="78" t="s">
        <v>148</v>
      </c>
      <c r="H23" s="79">
        <v>9.5347222222222208E-2</v>
      </c>
      <c r="I23" s="79"/>
      <c r="J23" s="90">
        <f>IFERROR($K$19*3600/(HOUR(H23)*3600+MINUTE(H23)*60+SECOND(H23)),"")</f>
        <v>36.707938820101965</v>
      </c>
      <c r="K23" s="78" t="s">
        <v>34</v>
      </c>
      <c r="L23" s="93"/>
    </row>
    <row r="24" spans="1:12" s="4" customFormat="1" ht="23.25" customHeight="1" x14ac:dyDescent="0.2">
      <c r="A24" s="75">
        <v>2</v>
      </c>
      <c r="B24" s="76">
        <v>18</v>
      </c>
      <c r="C24" s="76">
        <v>10095277121</v>
      </c>
      <c r="D24" s="77" t="s">
        <v>78</v>
      </c>
      <c r="E24" s="78" t="s">
        <v>79</v>
      </c>
      <c r="F24" s="78" t="s">
        <v>44</v>
      </c>
      <c r="G24" s="78" t="s">
        <v>148</v>
      </c>
      <c r="H24" s="79">
        <v>9.5347222222222208E-2</v>
      </c>
      <c r="I24" s="79">
        <f t="shared" ref="I24:I75" si="0">H24-$H$23</f>
        <v>0</v>
      </c>
      <c r="J24" s="90">
        <f t="shared" ref="J24:J75" si="1">IFERROR($K$19*3600/(HOUR(H24)*3600+MINUTE(H24)*60+SECOND(H24)),"")</f>
        <v>36.707938820101965</v>
      </c>
      <c r="K24" s="78" t="s">
        <v>34</v>
      </c>
      <c r="L24" s="93"/>
    </row>
    <row r="25" spans="1:12" s="4" customFormat="1" ht="23.25" customHeight="1" x14ac:dyDescent="0.2">
      <c r="A25" s="75">
        <v>3</v>
      </c>
      <c r="B25" s="76">
        <v>16</v>
      </c>
      <c r="C25" s="76">
        <v>10092621745</v>
      </c>
      <c r="D25" s="77" t="s">
        <v>69</v>
      </c>
      <c r="E25" s="78" t="s">
        <v>70</v>
      </c>
      <c r="F25" s="78" t="s">
        <v>34</v>
      </c>
      <c r="G25" s="78" t="s">
        <v>148</v>
      </c>
      <c r="H25" s="79">
        <v>9.6435185185185179E-2</v>
      </c>
      <c r="I25" s="79">
        <f t="shared" si="0"/>
        <v>1.0879629629629711E-3</v>
      </c>
      <c r="J25" s="90">
        <f t="shared" si="1"/>
        <v>36.293807009121458</v>
      </c>
      <c r="K25" s="78" t="s">
        <v>34</v>
      </c>
      <c r="L25" s="93"/>
    </row>
    <row r="26" spans="1:12" s="4" customFormat="1" ht="23.25" customHeight="1" x14ac:dyDescent="0.2">
      <c r="A26" s="75">
        <v>4</v>
      </c>
      <c r="B26" s="76">
        <v>27</v>
      </c>
      <c r="C26" s="76">
        <v>10125311654</v>
      </c>
      <c r="D26" s="77" t="s">
        <v>159</v>
      </c>
      <c r="E26" s="78" t="s">
        <v>160</v>
      </c>
      <c r="F26" s="78" t="s">
        <v>62</v>
      </c>
      <c r="G26" s="78" t="s">
        <v>148</v>
      </c>
      <c r="H26" s="79">
        <v>9.644675925925926E-2</v>
      </c>
      <c r="I26" s="79">
        <f t="shared" si="0"/>
        <v>1.0995370370370516E-3</v>
      </c>
      <c r="J26" s="90">
        <f t="shared" si="1"/>
        <v>36.289451578063122</v>
      </c>
      <c r="K26" s="78" t="s">
        <v>34</v>
      </c>
      <c r="L26" s="93"/>
    </row>
    <row r="27" spans="1:12" s="4" customFormat="1" ht="23.25" customHeight="1" x14ac:dyDescent="0.2">
      <c r="A27" s="75">
        <v>5</v>
      </c>
      <c r="B27" s="76">
        <v>136</v>
      </c>
      <c r="C27" s="76">
        <v>10084014613</v>
      </c>
      <c r="D27" s="77" t="s">
        <v>74</v>
      </c>
      <c r="E27" s="78" t="s">
        <v>75</v>
      </c>
      <c r="F27" s="78" t="s">
        <v>34</v>
      </c>
      <c r="G27" s="78" t="s">
        <v>153</v>
      </c>
      <c r="H27" s="79">
        <v>9.6458333333333326E-2</v>
      </c>
      <c r="I27" s="79">
        <f t="shared" si="0"/>
        <v>1.1111111111111183E-3</v>
      </c>
      <c r="J27" s="90">
        <f t="shared" si="1"/>
        <v>36.285097192224619</v>
      </c>
      <c r="K27" s="78" t="s">
        <v>34</v>
      </c>
      <c r="L27" s="93"/>
    </row>
    <row r="28" spans="1:12" s="4" customFormat="1" ht="23.25" customHeight="1" x14ac:dyDescent="0.2">
      <c r="A28" s="75">
        <v>6</v>
      </c>
      <c r="B28" s="76">
        <v>28</v>
      </c>
      <c r="C28" s="76">
        <v>10115493638</v>
      </c>
      <c r="D28" s="77" t="s">
        <v>162</v>
      </c>
      <c r="E28" s="78" t="s">
        <v>163</v>
      </c>
      <c r="F28" s="78" t="s">
        <v>61</v>
      </c>
      <c r="G28" s="78" t="s">
        <v>148</v>
      </c>
      <c r="H28" s="79">
        <v>9.6481481481481488E-2</v>
      </c>
      <c r="I28" s="79">
        <f t="shared" si="0"/>
        <v>1.1342592592592793E-3</v>
      </c>
      <c r="J28" s="90">
        <f t="shared" si="1"/>
        <v>36.276391554702492</v>
      </c>
      <c r="K28" s="78" t="s">
        <v>34</v>
      </c>
      <c r="L28" s="93"/>
    </row>
    <row r="29" spans="1:12" s="4" customFormat="1" ht="23.25" customHeight="1" x14ac:dyDescent="0.2">
      <c r="A29" s="75">
        <v>7</v>
      </c>
      <c r="B29" s="76">
        <v>19</v>
      </c>
      <c r="C29" s="76">
        <v>10091544742</v>
      </c>
      <c r="D29" s="77" t="s">
        <v>80</v>
      </c>
      <c r="E29" s="78" t="s">
        <v>81</v>
      </c>
      <c r="F29" s="78" t="s">
        <v>44</v>
      </c>
      <c r="G29" s="78" t="s">
        <v>148</v>
      </c>
      <c r="H29" s="79">
        <v>9.6493055555555554E-2</v>
      </c>
      <c r="I29" s="79">
        <f t="shared" si="0"/>
        <v>1.1458333333333459E-3</v>
      </c>
      <c r="J29" s="90">
        <f t="shared" si="1"/>
        <v>36.272040302267001</v>
      </c>
      <c r="K29" s="78" t="s">
        <v>34</v>
      </c>
      <c r="L29" s="93"/>
    </row>
    <row r="30" spans="1:12" s="4" customFormat="1" ht="23.25" customHeight="1" x14ac:dyDescent="0.2">
      <c r="A30" s="75">
        <v>8</v>
      </c>
      <c r="B30" s="76">
        <v>26</v>
      </c>
      <c r="C30" s="76">
        <v>10125311856</v>
      </c>
      <c r="D30" s="77" t="s">
        <v>161</v>
      </c>
      <c r="E30" s="78" t="s">
        <v>158</v>
      </c>
      <c r="F30" s="78" t="s">
        <v>62</v>
      </c>
      <c r="G30" s="78" t="s">
        <v>148</v>
      </c>
      <c r="H30" s="79">
        <v>9.6527777777777768E-2</v>
      </c>
      <c r="I30" s="79">
        <f t="shared" si="0"/>
        <v>1.1805555555555597E-3</v>
      </c>
      <c r="J30" s="90">
        <f t="shared" si="1"/>
        <v>36.258992805755398</v>
      </c>
      <c r="K30" s="91"/>
      <c r="L30" s="93"/>
    </row>
    <row r="31" spans="1:12" s="4" customFormat="1" ht="23.25" customHeight="1" x14ac:dyDescent="0.2">
      <c r="A31" s="75">
        <v>9</v>
      </c>
      <c r="B31" s="76">
        <v>25</v>
      </c>
      <c r="C31" s="76">
        <v>10125312260</v>
      </c>
      <c r="D31" s="77" t="s">
        <v>174</v>
      </c>
      <c r="E31" s="78" t="s">
        <v>175</v>
      </c>
      <c r="F31" s="78" t="s">
        <v>62</v>
      </c>
      <c r="G31" s="78" t="s">
        <v>148</v>
      </c>
      <c r="H31" s="79">
        <v>9.6539351851851848E-2</v>
      </c>
      <c r="I31" s="79">
        <f t="shared" si="0"/>
        <v>1.1921296296296402E-3</v>
      </c>
      <c r="J31" s="90">
        <f t="shared" si="1"/>
        <v>36.254645725932143</v>
      </c>
      <c r="K31" s="91"/>
      <c r="L31" s="93"/>
    </row>
    <row r="32" spans="1:12" s="4" customFormat="1" ht="23.25" customHeight="1" x14ac:dyDescent="0.2">
      <c r="A32" s="75">
        <v>10</v>
      </c>
      <c r="B32" s="76">
        <v>22</v>
      </c>
      <c r="C32" s="76">
        <v>10111627378</v>
      </c>
      <c r="D32" s="77" t="s">
        <v>103</v>
      </c>
      <c r="E32" s="78" t="s">
        <v>104</v>
      </c>
      <c r="F32" s="78" t="s">
        <v>44</v>
      </c>
      <c r="G32" s="78" t="s">
        <v>148</v>
      </c>
      <c r="H32" s="79">
        <v>9.6574074074074076E-2</v>
      </c>
      <c r="I32" s="79">
        <f t="shared" si="0"/>
        <v>1.2268518518518678E-3</v>
      </c>
      <c r="J32" s="90">
        <f t="shared" si="1"/>
        <v>36.241610738255034</v>
      </c>
      <c r="K32" s="91"/>
      <c r="L32" s="93"/>
    </row>
    <row r="33" spans="1:12" s="4" customFormat="1" ht="23.25" customHeight="1" x14ac:dyDescent="0.2">
      <c r="A33" s="75">
        <v>11</v>
      </c>
      <c r="B33" s="76">
        <v>23</v>
      </c>
      <c r="C33" s="76">
        <v>10120261287</v>
      </c>
      <c r="D33" s="77" t="s">
        <v>154</v>
      </c>
      <c r="E33" s="78" t="s">
        <v>85</v>
      </c>
      <c r="F33" s="78" t="s">
        <v>44</v>
      </c>
      <c r="G33" s="78" t="s">
        <v>148</v>
      </c>
      <c r="H33" s="79">
        <v>9.6574074074074076E-2</v>
      </c>
      <c r="I33" s="79">
        <f t="shared" si="0"/>
        <v>1.2268518518518678E-3</v>
      </c>
      <c r="J33" s="90">
        <f t="shared" si="1"/>
        <v>36.241610738255034</v>
      </c>
      <c r="K33" s="91"/>
      <c r="L33" s="93"/>
    </row>
    <row r="34" spans="1:12" s="4" customFormat="1" ht="23.25" customHeight="1" x14ac:dyDescent="0.2">
      <c r="A34" s="75">
        <v>12</v>
      </c>
      <c r="B34" s="76">
        <v>24</v>
      </c>
      <c r="C34" s="76">
        <v>10120261186</v>
      </c>
      <c r="D34" s="77" t="s">
        <v>155</v>
      </c>
      <c r="E34" s="78" t="s">
        <v>156</v>
      </c>
      <c r="F34" s="78" t="s">
        <v>61</v>
      </c>
      <c r="G34" s="78" t="s">
        <v>148</v>
      </c>
      <c r="H34" s="79">
        <v>9.6608796296296304E-2</v>
      </c>
      <c r="I34" s="79">
        <f t="shared" si="0"/>
        <v>1.2615740740740955E-3</v>
      </c>
      <c r="J34" s="90">
        <f t="shared" si="1"/>
        <v>36.228585120402542</v>
      </c>
      <c r="K34" s="91"/>
      <c r="L34" s="93"/>
    </row>
    <row r="35" spans="1:12" s="4" customFormat="1" ht="23.25" customHeight="1" x14ac:dyDescent="0.2">
      <c r="A35" s="75">
        <v>13</v>
      </c>
      <c r="B35" s="76">
        <v>20</v>
      </c>
      <c r="C35" s="76">
        <v>10111625257</v>
      </c>
      <c r="D35" s="77" t="s">
        <v>90</v>
      </c>
      <c r="E35" s="78" t="s">
        <v>91</v>
      </c>
      <c r="F35" s="78" t="s">
        <v>61</v>
      </c>
      <c r="G35" s="78" t="s">
        <v>148</v>
      </c>
      <c r="H35" s="79">
        <v>9.662037037037037E-2</v>
      </c>
      <c r="I35" s="79">
        <f t="shared" si="0"/>
        <v>1.2731481481481621E-3</v>
      </c>
      <c r="J35" s="90">
        <f t="shared" si="1"/>
        <v>36.224245328222331</v>
      </c>
      <c r="K35" s="91"/>
      <c r="L35" s="93"/>
    </row>
    <row r="36" spans="1:12" s="4" customFormat="1" ht="23.25" customHeight="1" x14ac:dyDescent="0.2">
      <c r="A36" s="75">
        <v>14</v>
      </c>
      <c r="B36" s="76">
        <v>142</v>
      </c>
      <c r="C36" s="76">
        <v>10109160649</v>
      </c>
      <c r="D36" s="77" t="s">
        <v>55</v>
      </c>
      <c r="E36" s="78" t="s">
        <v>86</v>
      </c>
      <c r="F36" s="78" t="s">
        <v>34</v>
      </c>
      <c r="G36" s="78" t="s">
        <v>54</v>
      </c>
      <c r="H36" s="79">
        <v>9.6689814814814812E-2</v>
      </c>
      <c r="I36" s="79">
        <f t="shared" si="0"/>
        <v>1.3425925925926036E-3</v>
      </c>
      <c r="J36" s="90">
        <f t="shared" si="1"/>
        <v>36.198228393583911</v>
      </c>
      <c r="K36" s="91"/>
      <c r="L36" s="93"/>
    </row>
    <row r="37" spans="1:12" s="4" customFormat="1" ht="23.25" customHeight="1" x14ac:dyDescent="0.2">
      <c r="A37" s="75">
        <v>15</v>
      </c>
      <c r="B37" s="76">
        <v>31</v>
      </c>
      <c r="C37" s="76">
        <v>10092183326</v>
      </c>
      <c r="D37" s="77" t="s">
        <v>76</v>
      </c>
      <c r="E37" s="78" t="s">
        <v>77</v>
      </c>
      <c r="F37" s="78" t="s">
        <v>44</v>
      </c>
      <c r="G37" s="78" t="s">
        <v>148</v>
      </c>
      <c r="H37" s="79">
        <v>9.6759259259259253E-2</v>
      </c>
      <c r="I37" s="79">
        <f t="shared" si="0"/>
        <v>1.412037037037045E-3</v>
      </c>
      <c r="J37" s="90">
        <f t="shared" si="1"/>
        <v>36.172248803827749</v>
      </c>
      <c r="K37" s="91"/>
      <c r="L37" s="93"/>
    </row>
    <row r="38" spans="1:12" s="4" customFormat="1" ht="23.25" customHeight="1" x14ac:dyDescent="0.2">
      <c r="A38" s="75">
        <v>16</v>
      </c>
      <c r="B38" s="76">
        <v>21</v>
      </c>
      <c r="C38" s="76">
        <v>10111626065</v>
      </c>
      <c r="D38" s="77" t="s">
        <v>110</v>
      </c>
      <c r="E38" s="78" t="s">
        <v>111</v>
      </c>
      <c r="F38" s="78" t="s">
        <v>44</v>
      </c>
      <c r="G38" s="78" t="s">
        <v>148</v>
      </c>
      <c r="H38" s="79">
        <v>9.6805555555555547E-2</v>
      </c>
      <c r="I38" s="79">
        <f t="shared" si="0"/>
        <v>1.4583333333333393E-3</v>
      </c>
      <c r="J38" s="90">
        <f t="shared" si="1"/>
        <v>36.154949784791967</v>
      </c>
      <c r="K38" s="91"/>
      <c r="L38" s="93"/>
    </row>
    <row r="39" spans="1:12" s="4" customFormat="1" ht="23.25" customHeight="1" x14ac:dyDescent="0.2">
      <c r="A39" s="75">
        <v>17</v>
      </c>
      <c r="B39" s="76">
        <v>99</v>
      </c>
      <c r="C39" s="76">
        <v>10113386213</v>
      </c>
      <c r="D39" s="77" t="s">
        <v>164</v>
      </c>
      <c r="E39" s="78" t="s">
        <v>165</v>
      </c>
      <c r="F39" s="78" t="s">
        <v>61</v>
      </c>
      <c r="G39" s="78" t="s">
        <v>27</v>
      </c>
      <c r="H39" s="79">
        <v>9.7499999999999989E-2</v>
      </c>
      <c r="I39" s="79">
        <f t="shared" si="0"/>
        <v>2.1527777777777812E-3</v>
      </c>
      <c r="J39" s="90">
        <f t="shared" si="1"/>
        <v>35.897435897435898</v>
      </c>
      <c r="K39" s="91"/>
      <c r="L39" s="93"/>
    </row>
    <row r="40" spans="1:12" s="4" customFormat="1" ht="23.25" customHeight="1" x14ac:dyDescent="0.2">
      <c r="A40" s="75">
        <v>18</v>
      </c>
      <c r="B40" s="76">
        <v>64</v>
      </c>
      <c r="C40" s="76">
        <v>10090366392</v>
      </c>
      <c r="D40" s="77" t="s">
        <v>59</v>
      </c>
      <c r="E40" s="78" t="s">
        <v>84</v>
      </c>
      <c r="F40" s="78" t="s">
        <v>34</v>
      </c>
      <c r="G40" s="78" t="s">
        <v>60</v>
      </c>
      <c r="H40" s="79">
        <v>9.751157407407407E-2</v>
      </c>
      <c r="I40" s="79">
        <f t="shared" si="0"/>
        <v>2.1643518518518617E-3</v>
      </c>
      <c r="J40" s="90">
        <f t="shared" si="1"/>
        <v>35.893175074183979</v>
      </c>
      <c r="K40" s="91"/>
      <c r="L40" s="93"/>
    </row>
    <row r="41" spans="1:12" s="4" customFormat="1" ht="23.25" customHeight="1" x14ac:dyDescent="0.2">
      <c r="A41" s="75">
        <v>19</v>
      </c>
      <c r="B41" s="76">
        <v>89</v>
      </c>
      <c r="C41" s="76">
        <v>10125033081</v>
      </c>
      <c r="D41" s="77" t="s">
        <v>193</v>
      </c>
      <c r="E41" s="78" t="s">
        <v>194</v>
      </c>
      <c r="F41" s="78" t="s">
        <v>44</v>
      </c>
      <c r="G41" s="78" t="s">
        <v>47</v>
      </c>
      <c r="H41" s="79">
        <v>9.784722222222221E-2</v>
      </c>
      <c r="I41" s="79">
        <f t="shared" si="0"/>
        <v>2.5000000000000022E-3</v>
      </c>
      <c r="J41" s="90">
        <f t="shared" si="1"/>
        <v>35.77004968062456</v>
      </c>
      <c r="K41" s="91"/>
      <c r="L41" s="93"/>
    </row>
    <row r="42" spans="1:12" s="4" customFormat="1" ht="23.25" customHeight="1" x14ac:dyDescent="0.2">
      <c r="A42" s="75">
        <v>20</v>
      </c>
      <c r="B42" s="76">
        <v>97</v>
      </c>
      <c r="C42" s="76">
        <v>10113498771</v>
      </c>
      <c r="D42" s="77" t="s">
        <v>169</v>
      </c>
      <c r="E42" s="78" t="s">
        <v>167</v>
      </c>
      <c r="F42" s="78" t="s">
        <v>44</v>
      </c>
      <c r="G42" s="78" t="s">
        <v>27</v>
      </c>
      <c r="H42" s="79">
        <v>9.8055555555555562E-2</v>
      </c>
      <c r="I42" s="79">
        <f t="shared" si="0"/>
        <v>2.7083333333333542E-3</v>
      </c>
      <c r="J42" s="90">
        <f t="shared" si="1"/>
        <v>35.694050991501413</v>
      </c>
      <c r="K42" s="91"/>
      <c r="L42" s="93"/>
    </row>
    <row r="43" spans="1:12" s="4" customFormat="1" ht="23.25" customHeight="1" x14ac:dyDescent="0.2">
      <c r="A43" s="75">
        <v>21</v>
      </c>
      <c r="B43" s="76">
        <v>141</v>
      </c>
      <c r="C43" s="76">
        <v>10109160447</v>
      </c>
      <c r="D43" s="77" t="s">
        <v>53</v>
      </c>
      <c r="E43" s="78" t="s">
        <v>101</v>
      </c>
      <c r="F43" s="78" t="s">
        <v>61</v>
      </c>
      <c r="G43" s="78" t="s">
        <v>54</v>
      </c>
      <c r="H43" s="79">
        <v>9.8784722222222232E-2</v>
      </c>
      <c r="I43" s="79">
        <f t="shared" si="0"/>
        <v>3.4375000000000239E-3</v>
      </c>
      <c r="J43" s="90">
        <f t="shared" si="1"/>
        <v>35.430579964850615</v>
      </c>
      <c r="K43" s="91"/>
      <c r="L43" s="93"/>
    </row>
    <row r="44" spans="1:12" s="4" customFormat="1" ht="23.25" customHeight="1" x14ac:dyDescent="0.2">
      <c r="A44" s="75">
        <v>22</v>
      </c>
      <c r="B44" s="76">
        <v>29</v>
      </c>
      <c r="C44" s="76">
        <v>10105978645</v>
      </c>
      <c r="D44" s="77" t="s">
        <v>184</v>
      </c>
      <c r="E44" s="78" t="s">
        <v>185</v>
      </c>
      <c r="F44" s="78" t="s">
        <v>44</v>
      </c>
      <c r="G44" s="78" t="s">
        <v>148</v>
      </c>
      <c r="H44" s="79">
        <v>9.8877314814814821E-2</v>
      </c>
      <c r="I44" s="79">
        <f t="shared" si="0"/>
        <v>3.5300925925926124E-3</v>
      </c>
      <c r="J44" s="90">
        <f t="shared" si="1"/>
        <v>35.397401381247803</v>
      </c>
      <c r="K44" s="91"/>
      <c r="L44" s="93"/>
    </row>
    <row r="45" spans="1:12" s="4" customFormat="1" ht="23.25" customHeight="1" x14ac:dyDescent="0.2">
      <c r="A45" s="75">
        <v>23</v>
      </c>
      <c r="B45" s="76">
        <v>35</v>
      </c>
      <c r="C45" s="76">
        <v>10114985295</v>
      </c>
      <c r="D45" s="77" t="s">
        <v>58</v>
      </c>
      <c r="E45" s="78" t="s">
        <v>116</v>
      </c>
      <c r="F45" s="78" t="s">
        <v>44</v>
      </c>
      <c r="G45" s="78" t="s">
        <v>40</v>
      </c>
      <c r="H45" s="79">
        <v>9.975694444444444E-2</v>
      </c>
      <c r="I45" s="79">
        <f t="shared" si="0"/>
        <v>4.4097222222222315E-3</v>
      </c>
      <c r="J45" s="90">
        <f t="shared" si="1"/>
        <v>35.085276714235988</v>
      </c>
      <c r="K45" s="91"/>
      <c r="L45" s="93"/>
    </row>
    <row r="46" spans="1:12" s="4" customFormat="1" ht="23.25" customHeight="1" x14ac:dyDescent="0.2">
      <c r="A46" s="75">
        <v>24</v>
      </c>
      <c r="B46" s="76">
        <v>80</v>
      </c>
      <c r="C46" s="76">
        <v>10091971138</v>
      </c>
      <c r="D46" s="77" t="s">
        <v>168</v>
      </c>
      <c r="E46" s="78" t="s">
        <v>147</v>
      </c>
      <c r="F46" s="78" t="s">
        <v>34</v>
      </c>
      <c r="G46" s="78" t="s">
        <v>39</v>
      </c>
      <c r="H46" s="79">
        <v>9.975694444444444E-2</v>
      </c>
      <c r="I46" s="79">
        <f t="shared" si="0"/>
        <v>4.4097222222222315E-3</v>
      </c>
      <c r="J46" s="90">
        <f t="shared" si="1"/>
        <v>35.085276714235988</v>
      </c>
      <c r="K46" s="91"/>
      <c r="L46" s="93"/>
    </row>
    <row r="47" spans="1:12" s="4" customFormat="1" ht="23.25" customHeight="1" x14ac:dyDescent="0.2">
      <c r="A47" s="75">
        <v>25</v>
      </c>
      <c r="B47" s="76">
        <v>66</v>
      </c>
      <c r="C47" s="76">
        <v>10090436720</v>
      </c>
      <c r="D47" s="77" t="s">
        <v>172</v>
      </c>
      <c r="E47" s="78" t="s">
        <v>173</v>
      </c>
      <c r="F47" s="78" t="s">
        <v>34</v>
      </c>
      <c r="G47" s="78" t="s">
        <v>60</v>
      </c>
      <c r="H47" s="79">
        <v>9.975694444444444E-2</v>
      </c>
      <c r="I47" s="79">
        <f t="shared" si="0"/>
        <v>4.4097222222222315E-3</v>
      </c>
      <c r="J47" s="90">
        <f t="shared" si="1"/>
        <v>35.085276714235988</v>
      </c>
      <c r="K47" s="91"/>
      <c r="L47" s="93"/>
    </row>
    <row r="48" spans="1:12" s="4" customFormat="1" ht="23.25" customHeight="1" x14ac:dyDescent="0.2">
      <c r="A48" s="75">
        <v>26</v>
      </c>
      <c r="B48" s="76">
        <v>114</v>
      </c>
      <c r="C48" s="76">
        <v>10084268530</v>
      </c>
      <c r="D48" s="77" t="s">
        <v>114</v>
      </c>
      <c r="E48" s="78" t="s">
        <v>115</v>
      </c>
      <c r="F48" s="78" t="s">
        <v>34</v>
      </c>
      <c r="G48" s="78" t="s">
        <v>82</v>
      </c>
      <c r="H48" s="79">
        <v>9.975694444444444E-2</v>
      </c>
      <c r="I48" s="79">
        <f t="shared" si="0"/>
        <v>4.4097222222222315E-3</v>
      </c>
      <c r="J48" s="90">
        <f t="shared" si="1"/>
        <v>35.085276714235988</v>
      </c>
      <c r="K48" s="91"/>
      <c r="L48" s="93"/>
    </row>
    <row r="49" spans="1:12" s="4" customFormat="1" ht="23.25" customHeight="1" x14ac:dyDescent="0.2">
      <c r="A49" s="75">
        <v>27</v>
      </c>
      <c r="B49" s="76">
        <v>32</v>
      </c>
      <c r="C49" s="76">
        <v>10110374361</v>
      </c>
      <c r="D49" s="77" t="s">
        <v>146</v>
      </c>
      <c r="E49" s="78" t="s">
        <v>118</v>
      </c>
      <c r="F49" s="78" t="s">
        <v>44</v>
      </c>
      <c r="G49" s="78" t="s">
        <v>148</v>
      </c>
      <c r="H49" s="79">
        <v>9.975694444444444E-2</v>
      </c>
      <c r="I49" s="79">
        <f t="shared" si="0"/>
        <v>4.4097222222222315E-3</v>
      </c>
      <c r="J49" s="90">
        <f t="shared" si="1"/>
        <v>35.085276714235988</v>
      </c>
      <c r="K49" s="91"/>
      <c r="L49" s="93"/>
    </row>
    <row r="50" spans="1:12" s="4" customFormat="1" ht="23.25" customHeight="1" x14ac:dyDescent="0.2">
      <c r="A50" s="75">
        <v>28</v>
      </c>
      <c r="B50" s="76">
        <v>137</v>
      </c>
      <c r="C50" s="76">
        <v>10113982357</v>
      </c>
      <c r="D50" s="77" t="s">
        <v>189</v>
      </c>
      <c r="E50" s="78" t="s">
        <v>190</v>
      </c>
      <c r="F50" s="78" t="s">
        <v>61</v>
      </c>
      <c r="G50" s="78" t="s">
        <v>153</v>
      </c>
      <c r="H50" s="79">
        <v>9.975694444444444E-2</v>
      </c>
      <c r="I50" s="79">
        <f t="shared" si="0"/>
        <v>4.4097222222222315E-3</v>
      </c>
      <c r="J50" s="90">
        <f t="shared" si="1"/>
        <v>35.085276714235988</v>
      </c>
      <c r="K50" s="91"/>
      <c r="L50" s="93"/>
    </row>
    <row r="51" spans="1:12" s="4" customFormat="1" ht="23.25" customHeight="1" x14ac:dyDescent="0.2">
      <c r="A51" s="75">
        <v>29</v>
      </c>
      <c r="B51" s="76">
        <v>143</v>
      </c>
      <c r="C51" s="76">
        <v>10109160043</v>
      </c>
      <c r="D51" s="77" t="s">
        <v>178</v>
      </c>
      <c r="E51" s="78" t="s">
        <v>179</v>
      </c>
      <c r="F51" s="78" t="s">
        <v>44</v>
      </c>
      <c r="G51" s="78" t="s">
        <v>54</v>
      </c>
      <c r="H51" s="79">
        <v>9.9837962962962948E-2</v>
      </c>
      <c r="I51" s="79">
        <f t="shared" si="0"/>
        <v>4.4907407407407396E-3</v>
      </c>
      <c r="J51" s="90">
        <f t="shared" si="1"/>
        <v>35.056805008114999</v>
      </c>
      <c r="K51" s="91"/>
      <c r="L51" s="93"/>
    </row>
    <row r="52" spans="1:12" s="4" customFormat="1" ht="23.25" customHeight="1" x14ac:dyDescent="0.2">
      <c r="A52" s="75">
        <v>30</v>
      </c>
      <c r="B52" s="76">
        <v>127</v>
      </c>
      <c r="C52" s="76">
        <v>10115080982</v>
      </c>
      <c r="D52" s="77" t="s">
        <v>95</v>
      </c>
      <c r="E52" s="78" t="s">
        <v>96</v>
      </c>
      <c r="F52" s="78" t="s">
        <v>44</v>
      </c>
      <c r="G52" s="78" t="s">
        <v>73</v>
      </c>
      <c r="H52" s="79">
        <v>9.9837962962962948E-2</v>
      </c>
      <c r="I52" s="79">
        <f t="shared" si="0"/>
        <v>4.4907407407407396E-3</v>
      </c>
      <c r="J52" s="90">
        <f t="shared" si="1"/>
        <v>35.056805008114999</v>
      </c>
      <c r="K52" s="91"/>
      <c r="L52" s="93"/>
    </row>
    <row r="53" spans="1:12" s="4" customFormat="1" ht="23.25" customHeight="1" x14ac:dyDescent="0.2">
      <c r="A53" s="75">
        <v>31</v>
      </c>
      <c r="B53" s="76">
        <v>135</v>
      </c>
      <c r="C53" s="76">
        <v>10105272060</v>
      </c>
      <c r="D53" s="77" t="s">
        <v>222</v>
      </c>
      <c r="E53" s="78" t="s">
        <v>223</v>
      </c>
      <c r="F53" s="78" t="s">
        <v>61</v>
      </c>
      <c r="G53" s="78" t="s">
        <v>153</v>
      </c>
      <c r="H53" s="79">
        <v>9.9942129629629631E-2</v>
      </c>
      <c r="I53" s="79">
        <f t="shared" si="0"/>
        <v>4.5949074074074225E-3</v>
      </c>
      <c r="J53" s="90">
        <f t="shared" si="1"/>
        <v>35.020266357845976</v>
      </c>
      <c r="K53" s="91"/>
      <c r="L53" s="93"/>
    </row>
    <row r="54" spans="1:12" s="4" customFormat="1" ht="23.25" customHeight="1" x14ac:dyDescent="0.2">
      <c r="A54" s="75">
        <v>32</v>
      </c>
      <c r="B54" s="76">
        <v>65</v>
      </c>
      <c r="C54" s="76">
        <v>10099853804</v>
      </c>
      <c r="D54" s="77" t="s">
        <v>305</v>
      </c>
      <c r="E54" s="78" t="s">
        <v>306</v>
      </c>
      <c r="F54" s="78" t="s">
        <v>34</v>
      </c>
      <c r="G54" s="78" t="s">
        <v>60</v>
      </c>
      <c r="H54" s="79">
        <v>9.9942129629629631E-2</v>
      </c>
      <c r="I54" s="79">
        <f t="shared" si="0"/>
        <v>4.5949074074074225E-3</v>
      </c>
      <c r="J54" s="90">
        <f t="shared" si="1"/>
        <v>35.020266357845976</v>
      </c>
      <c r="K54" s="91"/>
      <c r="L54" s="93"/>
    </row>
    <row r="55" spans="1:12" s="4" customFormat="1" ht="23.25" customHeight="1" x14ac:dyDescent="0.2">
      <c r="A55" s="75">
        <v>33</v>
      </c>
      <c r="B55" s="76">
        <v>108</v>
      </c>
      <c r="C55" s="76">
        <v>10096458194</v>
      </c>
      <c r="D55" s="77" t="s">
        <v>141</v>
      </c>
      <c r="E55" s="78" t="s">
        <v>142</v>
      </c>
      <c r="F55" s="78" t="s">
        <v>44</v>
      </c>
      <c r="G55" s="78" t="s">
        <v>83</v>
      </c>
      <c r="H55" s="79">
        <v>9.9942129629629631E-2</v>
      </c>
      <c r="I55" s="79">
        <f t="shared" si="0"/>
        <v>4.5949074074074225E-3</v>
      </c>
      <c r="J55" s="90">
        <f t="shared" si="1"/>
        <v>35.020266357845976</v>
      </c>
      <c r="K55" s="91"/>
      <c r="L55" s="93"/>
    </row>
    <row r="56" spans="1:12" s="4" customFormat="1" ht="23.25" customHeight="1" x14ac:dyDescent="0.2">
      <c r="A56" s="75">
        <v>34</v>
      </c>
      <c r="B56" s="76">
        <v>111</v>
      </c>
      <c r="C56" s="76">
        <v>10091970330</v>
      </c>
      <c r="D56" s="77" t="s">
        <v>199</v>
      </c>
      <c r="E56" s="78" t="s">
        <v>200</v>
      </c>
      <c r="F56" s="78" t="s">
        <v>61</v>
      </c>
      <c r="G56" s="78" t="s">
        <v>82</v>
      </c>
      <c r="H56" s="79">
        <v>0.10163194444444446</v>
      </c>
      <c r="I56" s="79">
        <f t="shared" si="0"/>
        <v>6.2847222222222471E-3</v>
      </c>
      <c r="J56" s="90">
        <f t="shared" si="1"/>
        <v>34.437991117184829</v>
      </c>
      <c r="K56" s="91"/>
      <c r="L56" s="93"/>
    </row>
    <row r="57" spans="1:12" s="4" customFormat="1" ht="23.25" customHeight="1" x14ac:dyDescent="0.2">
      <c r="A57" s="75">
        <v>35</v>
      </c>
      <c r="B57" s="76">
        <v>34</v>
      </c>
      <c r="C57" s="76">
        <v>10106037350</v>
      </c>
      <c r="D57" s="77" t="s">
        <v>195</v>
      </c>
      <c r="E57" s="78" t="s">
        <v>196</v>
      </c>
      <c r="F57" s="78" t="s">
        <v>44</v>
      </c>
      <c r="G57" s="78" t="s">
        <v>148</v>
      </c>
      <c r="H57" s="79">
        <v>0.10163194444444446</v>
      </c>
      <c r="I57" s="79">
        <f t="shared" si="0"/>
        <v>6.2847222222222471E-3</v>
      </c>
      <c r="J57" s="90">
        <f t="shared" si="1"/>
        <v>34.437991117184829</v>
      </c>
      <c r="K57" s="91"/>
      <c r="L57" s="93"/>
    </row>
    <row r="58" spans="1:12" s="4" customFormat="1" ht="23.25" customHeight="1" x14ac:dyDescent="0.2">
      <c r="A58" s="75">
        <v>36</v>
      </c>
      <c r="B58" s="76">
        <v>67</v>
      </c>
      <c r="C58" s="76">
        <v>10090367305</v>
      </c>
      <c r="D58" s="77" t="s">
        <v>191</v>
      </c>
      <c r="E58" s="78" t="s">
        <v>192</v>
      </c>
      <c r="F58" s="78" t="s">
        <v>44</v>
      </c>
      <c r="G58" s="78" t="s">
        <v>60</v>
      </c>
      <c r="H58" s="79">
        <v>0.1017013888888889</v>
      </c>
      <c r="I58" s="79">
        <f t="shared" si="0"/>
        <v>6.3541666666666885E-3</v>
      </c>
      <c r="J58" s="90">
        <f t="shared" si="1"/>
        <v>34.414475930351657</v>
      </c>
      <c r="K58" s="91"/>
      <c r="L58" s="93"/>
    </row>
    <row r="59" spans="1:12" s="4" customFormat="1" ht="23.25" customHeight="1" x14ac:dyDescent="0.2">
      <c r="A59" s="75">
        <v>37</v>
      </c>
      <c r="B59" s="76">
        <v>59</v>
      </c>
      <c r="C59" s="76">
        <v>10105798688</v>
      </c>
      <c r="D59" s="77" t="s">
        <v>297</v>
      </c>
      <c r="E59" s="78" t="s">
        <v>298</v>
      </c>
      <c r="F59" s="78" t="s">
        <v>61</v>
      </c>
      <c r="G59" s="78" t="s">
        <v>289</v>
      </c>
      <c r="H59" s="79">
        <v>0.1017013888888889</v>
      </c>
      <c r="I59" s="79">
        <f t="shared" si="0"/>
        <v>6.3541666666666885E-3</v>
      </c>
      <c r="J59" s="90">
        <f t="shared" si="1"/>
        <v>34.414475930351657</v>
      </c>
      <c r="K59" s="91"/>
      <c r="L59" s="93"/>
    </row>
    <row r="60" spans="1:12" s="4" customFormat="1" ht="23.25" customHeight="1" x14ac:dyDescent="0.2">
      <c r="A60" s="75">
        <v>38</v>
      </c>
      <c r="B60" s="76">
        <v>71</v>
      </c>
      <c r="C60" s="76">
        <v>10104182428</v>
      </c>
      <c r="D60" s="77" t="s">
        <v>309</v>
      </c>
      <c r="E60" s="78" t="s">
        <v>310</v>
      </c>
      <c r="F60" s="78" t="s">
        <v>61</v>
      </c>
      <c r="G60" s="78" t="s">
        <v>60</v>
      </c>
      <c r="H60" s="79">
        <v>0.10228009259259259</v>
      </c>
      <c r="I60" s="79">
        <f t="shared" si="0"/>
        <v>6.9328703703703809E-3</v>
      </c>
      <c r="J60" s="90">
        <f t="shared" si="1"/>
        <v>34.219757836369809</v>
      </c>
      <c r="K60" s="91"/>
      <c r="L60" s="93"/>
    </row>
    <row r="61" spans="1:12" s="4" customFormat="1" ht="23.25" customHeight="1" x14ac:dyDescent="0.2">
      <c r="A61" s="75">
        <v>39</v>
      </c>
      <c r="B61" s="76">
        <v>87</v>
      </c>
      <c r="C61" s="76">
        <v>10096425054</v>
      </c>
      <c r="D61" s="77" t="s">
        <v>197</v>
      </c>
      <c r="E61" s="78" t="s">
        <v>198</v>
      </c>
      <c r="F61" s="78" t="s">
        <v>34</v>
      </c>
      <c r="G61" s="78" t="s">
        <v>47</v>
      </c>
      <c r="H61" s="79">
        <v>0.1027199074074074</v>
      </c>
      <c r="I61" s="79">
        <f t="shared" si="0"/>
        <v>7.3726851851851904E-3</v>
      </c>
      <c r="J61" s="90">
        <f t="shared" si="1"/>
        <v>34.073239436619716</v>
      </c>
      <c r="K61" s="91"/>
      <c r="L61" s="93"/>
    </row>
    <row r="62" spans="1:12" s="4" customFormat="1" ht="23.25" customHeight="1" x14ac:dyDescent="0.2">
      <c r="A62" s="75">
        <v>40</v>
      </c>
      <c r="B62" s="76">
        <v>52</v>
      </c>
      <c r="C62" s="76">
        <v>10092444115</v>
      </c>
      <c r="D62" s="77" t="s">
        <v>145</v>
      </c>
      <c r="E62" s="78" t="s">
        <v>87</v>
      </c>
      <c r="F62" s="78" t="s">
        <v>34</v>
      </c>
      <c r="G62" s="78" t="s">
        <v>88</v>
      </c>
      <c r="H62" s="79">
        <v>0.1029398148148148</v>
      </c>
      <c r="I62" s="79">
        <f t="shared" si="0"/>
        <v>7.5925925925925952E-3</v>
      </c>
      <c r="J62" s="90">
        <f t="shared" si="1"/>
        <v>34.000449741398697</v>
      </c>
      <c r="K62" s="91"/>
      <c r="L62" s="93"/>
    </row>
    <row r="63" spans="1:12" s="4" customFormat="1" ht="23.25" customHeight="1" x14ac:dyDescent="0.2">
      <c r="A63" s="75">
        <v>41</v>
      </c>
      <c r="B63" s="76">
        <v>158</v>
      </c>
      <c r="C63" s="76">
        <v>10097295428</v>
      </c>
      <c r="D63" s="77" t="s">
        <v>49</v>
      </c>
      <c r="E63" s="78" t="s">
        <v>97</v>
      </c>
      <c r="F63" s="78" t="s">
        <v>61</v>
      </c>
      <c r="G63" s="78" t="s">
        <v>26</v>
      </c>
      <c r="H63" s="79">
        <v>0.10304398148148149</v>
      </c>
      <c r="I63" s="79">
        <f t="shared" si="0"/>
        <v>7.6967592592592782E-3</v>
      </c>
      <c r="J63" s="90">
        <f t="shared" si="1"/>
        <v>33.966078849825898</v>
      </c>
      <c r="K63" s="91"/>
      <c r="L63" s="93"/>
    </row>
    <row r="64" spans="1:12" s="4" customFormat="1" ht="23.25" customHeight="1" x14ac:dyDescent="0.2">
      <c r="A64" s="75">
        <v>42</v>
      </c>
      <c r="B64" s="76">
        <v>83</v>
      </c>
      <c r="C64" s="76">
        <v>10091546560</v>
      </c>
      <c r="D64" s="77" t="s">
        <v>56</v>
      </c>
      <c r="E64" s="78" t="s">
        <v>102</v>
      </c>
      <c r="F64" s="78" t="s">
        <v>34</v>
      </c>
      <c r="G64" s="78" t="s">
        <v>47</v>
      </c>
      <c r="H64" s="79">
        <v>0.10305555555555555</v>
      </c>
      <c r="I64" s="79">
        <f t="shared" si="0"/>
        <v>7.7083333333333448E-3</v>
      </c>
      <c r="J64" s="90">
        <f t="shared" si="1"/>
        <v>33.962264150943398</v>
      </c>
      <c r="K64" s="91"/>
      <c r="L64" s="93"/>
    </row>
    <row r="65" spans="1:12" s="4" customFormat="1" ht="23.25" customHeight="1" x14ac:dyDescent="0.2">
      <c r="A65" s="75">
        <v>43</v>
      </c>
      <c r="B65" s="76">
        <v>145</v>
      </c>
      <c r="C65" s="76">
        <v>10128543774</v>
      </c>
      <c r="D65" s="77" t="s">
        <v>201</v>
      </c>
      <c r="E65" s="78" t="s">
        <v>202</v>
      </c>
      <c r="F65" s="78" t="s">
        <v>44</v>
      </c>
      <c r="G65" s="78" t="s">
        <v>54</v>
      </c>
      <c r="H65" s="79">
        <v>0.10328703703703705</v>
      </c>
      <c r="I65" s="79">
        <f t="shared" si="0"/>
        <v>7.939814814814844E-3</v>
      </c>
      <c r="J65" s="90">
        <f t="shared" si="1"/>
        <v>33.886149708650827</v>
      </c>
      <c r="K65" s="91"/>
      <c r="L65" s="93"/>
    </row>
    <row r="66" spans="1:12" s="4" customFormat="1" ht="23.25" customHeight="1" x14ac:dyDescent="0.2">
      <c r="A66" s="75">
        <v>44</v>
      </c>
      <c r="B66" s="76">
        <v>51</v>
      </c>
      <c r="C66" s="76">
        <v>10106931770</v>
      </c>
      <c r="D66" s="77" t="s">
        <v>230</v>
      </c>
      <c r="E66" s="78" t="s">
        <v>231</v>
      </c>
      <c r="F66" s="78" t="s">
        <v>34</v>
      </c>
      <c r="G66" s="78" t="s">
        <v>232</v>
      </c>
      <c r="H66" s="79">
        <v>0.10356481481481482</v>
      </c>
      <c r="I66" s="79">
        <f t="shared" si="0"/>
        <v>8.2175925925926097E-3</v>
      </c>
      <c r="J66" s="90">
        <f t="shared" si="1"/>
        <v>33.795261510952166</v>
      </c>
      <c r="K66" s="91"/>
      <c r="L66" s="93"/>
    </row>
    <row r="67" spans="1:12" s="4" customFormat="1" ht="23.25" customHeight="1" x14ac:dyDescent="0.2">
      <c r="A67" s="75">
        <v>45</v>
      </c>
      <c r="B67" s="76">
        <v>146</v>
      </c>
      <c r="C67" s="76">
        <v>10116658850</v>
      </c>
      <c r="D67" s="77" t="s">
        <v>186</v>
      </c>
      <c r="E67" s="78" t="s">
        <v>187</v>
      </c>
      <c r="F67" s="78" t="s">
        <v>44</v>
      </c>
      <c r="G67" s="78" t="s">
        <v>128</v>
      </c>
      <c r="H67" s="79">
        <v>0.10366898148148147</v>
      </c>
      <c r="I67" s="79">
        <f t="shared" si="0"/>
        <v>8.3217592592592649E-3</v>
      </c>
      <c r="J67" s="90">
        <f t="shared" si="1"/>
        <v>33.761304008038408</v>
      </c>
      <c r="K67" s="91"/>
      <c r="L67" s="93"/>
    </row>
    <row r="68" spans="1:12" s="4" customFormat="1" ht="23.25" customHeight="1" x14ac:dyDescent="0.2">
      <c r="A68" s="75">
        <v>46</v>
      </c>
      <c r="B68" s="76">
        <v>144</v>
      </c>
      <c r="C68" s="76">
        <v>10091971340</v>
      </c>
      <c r="D68" s="77" t="s">
        <v>357</v>
      </c>
      <c r="E68" s="78" t="s">
        <v>358</v>
      </c>
      <c r="F68" s="78" t="s">
        <v>44</v>
      </c>
      <c r="G68" s="78" t="s">
        <v>54</v>
      </c>
      <c r="H68" s="79">
        <v>0.10368055555555555</v>
      </c>
      <c r="I68" s="79">
        <f t="shared" si="0"/>
        <v>8.3333333333333454E-3</v>
      </c>
      <c r="J68" s="90">
        <f t="shared" si="1"/>
        <v>33.757535164099131</v>
      </c>
      <c r="K68" s="91"/>
      <c r="L68" s="93"/>
    </row>
    <row r="69" spans="1:12" s="4" customFormat="1" ht="23.25" customHeight="1" x14ac:dyDescent="0.2">
      <c r="A69" s="75">
        <v>47</v>
      </c>
      <c r="B69" s="76">
        <v>113</v>
      </c>
      <c r="C69" s="76">
        <v>10093603061</v>
      </c>
      <c r="D69" s="77" t="s">
        <v>105</v>
      </c>
      <c r="E69" s="78" t="s">
        <v>106</v>
      </c>
      <c r="F69" s="78" t="s">
        <v>62</v>
      </c>
      <c r="G69" s="78" t="s">
        <v>82</v>
      </c>
      <c r="H69" s="79">
        <v>0.10375000000000001</v>
      </c>
      <c r="I69" s="79">
        <f t="shared" si="0"/>
        <v>8.4027777777778007E-3</v>
      </c>
      <c r="J69" s="90">
        <f t="shared" si="1"/>
        <v>33.734939759036145</v>
      </c>
      <c r="K69" s="91"/>
      <c r="L69" s="93"/>
    </row>
    <row r="70" spans="1:12" s="4" customFormat="1" ht="23.25" customHeight="1" x14ac:dyDescent="0.2">
      <c r="A70" s="75">
        <v>48</v>
      </c>
      <c r="B70" s="76">
        <v>164</v>
      </c>
      <c r="C70" s="76">
        <v>10114922954</v>
      </c>
      <c r="D70" s="77" t="s">
        <v>211</v>
      </c>
      <c r="E70" s="78" t="s">
        <v>212</v>
      </c>
      <c r="F70" s="78" t="s">
        <v>44</v>
      </c>
      <c r="G70" s="78" t="s">
        <v>213</v>
      </c>
      <c r="H70" s="79">
        <v>0.10388888888888888</v>
      </c>
      <c r="I70" s="79">
        <f t="shared" si="0"/>
        <v>8.5416666666666696E-3</v>
      </c>
      <c r="J70" s="90">
        <f t="shared" si="1"/>
        <v>33.689839572192511</v>
      </c>
      <c r="K70" s="91"/>
      <c r="L70" s="93"/>
    </row>
    <row r="71" spans="1:12" s="4" customFormat="1" ht="23.25" customHeight="1" x14ac:dyDescent="0.2">
      <c r="A71" s="75">
        <v>49</v>
      </c>
      <c r="B71" s="76">
        <v>40</v>
      </c>
      <c r="C71" s="76">
        <v>10126994808</v>
      </c>
      <c r="D71" s="77" t="s">
        <v>205</v>
      </c>
      <c r="E71" s="78" t="s">
        <v>206</v>
      </c>
      <c r="F71" s="78" t="s">
        <v>61</v>
      </c>
      <c r="G71" s="78" t="s">
        <v>40</v>
      </c>
      <c r="H71" s="79">
        <v>0.10393518518518519</v>
      </c>
      <c r="I71" s="79">
        <f t="shared" si="0"/>
        <v>8.5879629629629778E-3</v>
      </c>
      <c r="J71" s="90">
        <f t="shared" si="1"/>
        <v>33.674832962138083</v>
      </c>
      <c r="K71" s="91"/>
      <c r="L71" s="93"/>
    </row>
    <row r="72" spans="1:12" s="4" customFormat="1" ht="23.25" customHeight="1" x14ac:dyDescent="0.2">
      <c r="A72" s="75">
        <v>50</v>
      </c>
      <c r="B72" s="76">
        <v>112</v>
      </c>
      <c r="C72" s="76">
        <v>10084385132</v>
      </c>
      <c r="D72" s="77" t="s">
        <v>131</v>
      </c>
      <c r="E72" s="78" t="s">
        <v>132</v>
      </c>
      <c r="F72" s="78" t="s">
        <v>61</v>
      </c>
      <c r="G72" s="78" t="s">
        <v>82</v>
      </c>
      <c r="H72" s="79">
        <v>0.10395833333333333</v>
      </c>
      <c r="I72" s="79">
        <f t="shared" si="0"/>
        <v>8.6111111111111249E-3</v>
      </c>
      <c r="J72" s="90">
        <f t="shared" si="1"/>
        <v>33.667334669338679</v>
      </c>
      <c r="K72" s="91"/>
      <c r="L72" s="93"/>
    </row>
    <row r="73" spans="1:12" s="4" customFormat="1" ht="23.25" customHeight="1" x14ac:dyDescent="0.2">
      <c r="A73" s="75">
        <v>51</v>
      </c>
      <c r="B73" s="76">
        <v>41</v>
      </c>
      <c r="C73" s="76">
        <v>10126988441</v>
      </c>
      <c r="D73" s="77" t="s">
        <v>268</v>
      </c>
      <c r="E73" s="78" t="s">
        <v>269</v>
      </c>
      <c r="F73" s="78" t="s">
        <v>61</v>
      </c>
      <c r="G73" s="78" t="s">
        <v>40</v>
      </c>
      <c r="H73" s="79">
        <v>0.10402777777777777</v>
      </c>
      <c r="I73" s="79">
        <f t="shared" si="0"/>
        <v>8.6805555555555663E-3</v>
      </c>
      <c r="J73" s="90">
        <f t="shared" si="1"/>
        <v>33.644859813084111</v>
      </c>
      <c r="K73" s="91"/>
      <c r="L73" s="94"/>
    </row>
    <row r="74" spans="1:12" s="4" customFormat="1" ht="23.25" customHeight="1" x14ac:dyDescent="0.2">
      <c r="A74" s="75">
        <v>52</v>
      </c>
      <c r="B74" s="76">
        <v>68</v>
      </c>
      <c r="C74" s="76">
        <v>10099853905</v>
      </c>
      <c r="D74" s="77" t="s">
        <v>307</v>
      </c>
      <c r="E74" s="78" t="s">
        <v>308</v>
      </c>
      <c r="F74" s="78" t="s">
        <v>61</v>
      </c>
      <c r="G74" s="78" t="s">
        <v>60</v>
      </c>
      <c r="H74" s="79">
        <v>0.10408564814814815</v>
      </c>
      <c r="I74" s="79">
        <f t="shared" si="0"/>
        <v>8.7384259259259411E-3</v>
      </c>
      <c r="J74" s="90">
        <f t="shared" si="1"/>
        <v>33.626153675080616</v>
      </c>
      <c r="K74" s="91"/>
      <c r="L74" s="94"/>
    </row>
    <row r="75" spans="1:12" s="4" customFormat="1" ht="23.25" customHeight="1" x14ac:dyDescent="0.2">
      <c r="A75" s="75">
        <v>53</v>
      </c>
      <c r="B75" s="76">
        <v>94</v>
      </c>
      <c r="C75" s="76">
        <v>10112134711</v>
      </c>
      <c r="D75" s="77" t="s">
        <v>112</v>
      </c>
      <c r="E75" s="78" t="s">
        <v>113</v>
      </c>
      <c r="F75" s="78" t="s">
        <v>34</v>
      </c>
      <c r="G75" s="78" t="s">
        <v>27</v>
      </c>
      <c r="H75" s="79">
        <v>0.10408564814814815</v>
      </c>
      <c r="I75" s="79">
        <f t="shared" si="0"/>
        <v>8.7384259259259411E-3</v>
      </c>
      <c r="J75" s="90">
        <f t="shared" si="1"/>
        <v>33.626153675080616</v>
      </c>
      <c r="K75" s="91"/>
      <c r="L75" s="94"/>
    </row>
    <row r="76" spans="1:12" s="4" customFormat="1" ht="23.25" customHeight="1" x14ac:dyDescent="0.2">
      <c r="A76" s="75">
        <v>54</v>
      </c>
      <c r="B76" s="76">
        <v>42</v>
      </c>
      <c r="C76" s="76">
        <v>10119568547</v>
      </c>
      <c r="D76" s="77" t="s">
        <v>219</v>
      </c>
      <c r="E76" s="78" t="s">
        <v>118</v>
      </c>
      <c r="F76" s="78" t="s">
        <v>44</v>
      </c>
      <c r="G76" s="78" t="s">
        <v>40</v>
      </c>
      <c r="H76" s="79">
        <v>0.10409722222222222</v>
      </c>
      <c r="I76" s="79">
        <f t="shared" ref="I76:I85" si="2">H76-$H$23</f>
        <v>8.7500000000000078E-3</v>
      </c>
      <c r="J76" s="90">
        <f t="shared" ref="J76:J85" si="3">IFERROR($K$19*3600/(HOUR(H76)*3600+MINUTE(H76)*60+SECOND(H76)),"")</f>
        <v>33.622414943295531</v>
      </c>
      <c r="K76" s="91"/>
      <c r="L76" s="94"/>
    </row>
    <row r="77" spans="1:12" s="4" customFormat="1" ht="23.25" customHeight="1" x14ac:dyDescent="0.2">
      <c r="A77" s="75">
        <v>55</v>
      </c>
      <c r="B77" s="76">
        <v>79</v>
      </c>
      <c r="C77" s="76">
        <v>10104990558</v>
      </c>
      <c r="D77" s="77" t="s">
        <v>313</v>
      </c>
      <c r="E77" s="78" t="s">
        <v>314</v>
      </c>
      <c r="F77" s="78" t="s">
        <v>34</v>
      </c>
      <c r="G77" s="78" t="s">
        <v>39</v>
      </c>
      <c r="H77" s="79">
        <v>0.10424768518518518</v>
      </c>
      <c r="I77" s="79">
        <f t="shared" si="2"/>
        <v>8.9004629629629711E-3</v>
      </c>
      <c r="J77" s="90">
        <f t="shared" si="3"/>
        <v>33.573886976795826</v>
      </c>
      <c r="K77" s="91"/>
      <c r="L77" s="94"/>
    </row>
    <row r="78" spans="1:12" s="4" customFormat="1" ht="23.25" customHeight="1" x14ac:dyDescent="0.2">
      <c r="A78" s="75">
        <v>56</v>
      </c>
      <c r="B78" s="76">
        <v>11</v>
      </c>
      <c r="C78" s="76">
        <v>10111498046</v>
      </c>
      <c r="D78" s="77" t="s">
        <v>182</v>
      </c>
      <c r="E78" s="78" t="s">
        <v>183</v>
      </c>
      <c r="F78" s="78" t="s">
        <v>61</v>
      </c>
      <c r="G78" s="78" t="s">
        <v>98</v>
      </c>
      <c r="H78" s="79">
        <v>0.10425925925925926</v>
      </c>
      <c r="I78" s="79">
        <f t="shared" si="2"/>
        <v>8.9120370370370516E-3</v>
      </c>
      <c r="J78" s="90">
        <f t="shared" si="3"/>
        <v>33.570159857904088</v>
      </c>
      <c r="K78" s="91"/>
      <c r="L78" s="94"/>
    </row>
    <row r="79" spans="1:12" s="4" customFormat="1" ht="23.25" customHeight="1" x14ac:dyDescent="0.2">
      <c r="A79" s="75">
        <v>57</v>
      </c>
      <c r="B79" s="76">
        <v>91</v>
      </c>
      <c r="C79" s="76">
        <v>10120491461</v>
      </c>
      <c r="D79" s="77" t="s">
        <v>319</v>
      </c>
      <c r="E79" s="78" t="s">
        <v>81</v>
      </c>
      <c r="F79" s="78" t="s">
        <v>61</v>
      </c>
      <c r="G79" s="78" t="s">
        <v>27</v>
      </c>
      <c r="H79" s="79">
        <v>0.10427083333333333</v>
      </c>
      <c r="I79" s="79">
        <f t="shared" si="2"/>
        <v>8.9236111111111183E-3</v>
      </c>
      <c r="J79" s="90">
        <f t="shared" si="3"/>
        <v>33.566433566433567</v>
      </c>
      <c r="K79" s="91"/>
      <c r="L79" s="94"/>
    </row>
    <row r="80" spans="1:12" s="4" customFormat="1" ht="23.25" customHeight="1" x14ac:dyDescent="0.2">
      <c r="A80" s="75">
        <v>58</v>
      </c>
      <c r="B80" s="76">
        <v>39</v>
      </c>
      <c r="C80" s="76">
        <v>10119461342</v>
      </c>
      <c r="D80" s="77" t="s">
        <v>266</v>
      </c>
      <c r="E80" s="78" t="s">
        <v>267</v>
      </c>
      <c r="F80" s="78" t="s">
        <v>62</v>
      </c>
      <c r="G80" s="78" t="s">
        <v>40</v>
      </c>
      <c r="H80" s="79">
        <v>0.104375</v>
      </c>
      <c r="I80" s="79">
        <f t="shared" si="2"/>
        <v>9.0277777777777873E-3</v>
      </c>
      <c r="J80" s="90">
        <f t="shared" si="3"/>
        <v>33.532934131736525</v>
      </c>
      <c r="K80" s="91"/>
      <c r="L80" s="94"/>
    </row>
    <row r="81" spans="1:12" s="4" customFormat="1" ht="23.25" customHeight="1" x14ac:dyDescent="0.2">
      <c r="A81" s="75">
        <v>59</v>
      </c>
      <c r="B81" s="76">
        <v>7</v>
      </c>
      <c r="C81" s="76">
        <v>10124592844</v>
      </c>
      <c r="D81" s="77" t="s">
        <v>248</v>
      </c>
      <c r="E81" s="78" t="s">
        <v>241</v>
      </c>
      <c r="F81" s="78" t="s">
        <v>61</v>
      </c>
      <c r="G81" s="78" t="s">
        <v>98</v>
      </c>
      <c r="H81" s="79">
        <v>0.10461805555555555</v>
      </c>
      <c r="I81" s="79">
        <f t="shared" si="2"/>
        <v>9.2708333333333393E-3</v>
      </c>
      <c r="J81" s="90">
        <f t="shared" si="3"/>
        <v>33.455028211085299</v>
      </c>
      <c r="K81" s="91"/>
      <c r="L81" s="94"/>
    </row>
    <row r="82" spans="1:12" s="4" customFormat="1" ht="23.25" customHeight="1" x14ac:dyDescent="0.2">
      <c r="A82" s="75">
        <v>60</v>
      </c>
      <c r="B82" s="76">
        <v>30</v>
      </c>
      <c r="C82" s="76">
        <v>10116165463</v>
      </c>
      <c r="D82" s="77" t="s">
        <v>260</v>
      </c>
      <c r="E82" s="78" t="s">
        <v>261</v>
      </c>
      <c r="F82" s="78" t="s">
        <v>44</v>
      </c>
      <c r="G82" s="78" t="s">
        <v>148</v>
      </c>
      <c r="H82" s="79">
        <v>0.10480324074074075</v>
      </c>
      <c r="I82" s="79">
        <f t="shared" si="2"/>
        <v>9.4560185185185441E-3</v>
      </c>
      <c r="J82" s="90">
        <f t="shared" si="3"/>
        <v>33.395913859745995</v>
      </c>
      <c r="K82" s="91"/>
      <c r="L82" s="94"/>
    </row>
    <row r="83" spans="1:12" s="4" customFormat="1" ht="23.25" customHeight="1" x14ac:dyDescent="0.2">
      <c r="A83" s="75">
        <v>61</v>
      </c>
      <c r="B83" s="76">
        <v>156</v>
      </c>
      <c r="C83" s="76">
        <v>10089792577</v>
      </c>
      <c r="D83" s="77" t="s">
        <v>51</v>
      </c>
      <c r="E83" s="78" t="s">
        <v>109</v>
      </c>
      <c r="F83" s="78" t="s">
        <v>34</v>
      </c>
      <c r="G83" s="78" t="s">
        <v>26</v>
      </c>
      <c r="H83" s="79">
        <v>0.10484953703703703</v>
      </c>
      <c r="I83" s="79">
        <f t="shared" si="2"/>
        <v>9.5023148148148245E-3</v>
      </c>
      <c r="J83" s="90">
        <f t="shared" si="3"/>
        <v>33.381167899326634</v>
      </c>
      <c r="K83" s="91"/>
      <c r="L83" s="94"/>
    </row>
    <row r="84" spans="1:12" s="4" customFormat="1" ht="23.25" customHeight="1" x14ac:dyDescent="0.2">
      <c r="A84" s="75">
        <v>62</v>
      </c>
      <c r="B84" s="76">
        <v>101</v>
      </c>
      <c r="C84" s="76">
        <v>10095184666</v>
      </c>
      <c r="D84" s="77" t="s">
        <v>170</v>
      </c>
      <c r="E84" s="78" t="s">
        <v>171</v>
      </c>
      <c r="F84" s="78" t="s">
        <v>34</v>
      </c>
      <c r="G84" s="78" t="s">
        <v>27</v>
      </c>
      <c r="H84" s="79">
        <v>0.10561342592592593</v>
      </c>
      <c r="I84" s="79">
        <f t="shared" si="2"/>
        <v>1.0266203703703722E-2</v>
      </c>
      <c r="J84" s="90">
        <f t="shared" si="3"/>
        <v>33.139726027397259</v>
      </c>
      <c r="K84" s="91"/>
      <c r="L84" s="94"/>
    </row>
    <row r="85" spans="1:12" s="4" customFormat="1" ht="23.25" customHeight="1" x14ac:dyDescent="0.2">
      <c r="A85" s="75">
        <v>63</v>
      </c>
      <c r="B85" s="76">
        <v>33</v>
      </c>
      <c r="C85" s="76">
        <v>10119432242</v>
      </c>
      <c r="D85" s="77" t="s">
        <v>209</v>
      </c>
      <c r="E85" s="78" t="s">
        <v>210</v>
      </c>
      <c r="F85" s="78" t="s">
        <v>44</v>
      </c>
      <c r="G85" s="78" t="s">
        <v>148</v>
      </c>
      <c r="H85" s="79">
        <v>0.10710648148148148</v>
      </c>
      <c r="I85" s="79">
        <f t="shared" si="2"/>
        <v>1.1759259259259275E-2</v>
      </c>
      <c r="J85" s="90">
        <f t="shared" si="3"/>
        <v>32.677760968229954</v>
      </c>
      <c r="K85" s="91"/>
      <c r="L85" s="94"/>
    </row>
    <row r="86" spans="1:12" s="4" customFormat="1" ht="23.25" customHeight="1" x14ac:dyDescent="0.2">
      <c r="A86" s="80" t="s">
        <v>143</v>
      </c>
      <c r="B86" s="76">
        <v>1</v>
      </c>
      <c r="C86" s="76">
        <v>10091170583</v>
      </c>
      <c r="D86" s="77" t="s">
        <v>237</v>
      </c>
      <c r="E86" s="78" t="s">
        <v>238</v>
      </c>
      <c r="F86" s="78" t="s">
        <v>44</v>
      </c>
      <c r="G86" s="78" t="s">
        <v>239</v>
      </c>
      <c r="H86" s="99"/>
      <c r="I86" s="79"/>
      <c r="J86" s="78"/>
      <c r="K86" s="91"/>
      <c r="L86" s="94"/>
    </row>
    <row r="87" spans="1:12" s="4" customFormat="1" ht="23.25" customHeight="1" x14ac:dyDescent="0.2">
      <c r="A87" s="80" t="s">
        <v>143</v>
      </c>
      <c r="B87" s="76">
        <v>2</v>
      </c>
      <c r="C87" s="76">
        <v>10105843451</v>
      </c>
      <c r="D87" s="77" t="s">
        <v>124</v>
      </c>
      <c r="E87" s="78" t="s">
        <v>125</v>
      </c>
      <c r="F87" s="78" t="s">
        <v>44</v>
      </c>
      <c r="G87" s="78" t="s">
        <v>98</v>
      </c>
      <c r="H87" s="99"/>
      <c r="I87" s="79"/>
      <c r="J87" s="78"/>
      <c r="K87" s="91"/>
      <c r="L87" s="94"/>
    </row>
    <row r="88" spans="1:12" s="4" customFormat="1" ht="23.25" customHeight="1" x14ac:dyDescent="0.2">
      <c r="A88" s="80" t="s">
        <v>143</v>
      </c>
      <c r="B88" s="76">
        <v>3</v>
      </c>
      <c r="C88" s="76">
        <v>10114924267</v>
      </c>
      <c r="D88" s="77" t="s">
        <v>240</v>
      </c>
      <c r="E88" s="78" t="s">
        <v>241</v>
      </c>
      <c r="F88" s="78" t="s">
        <v>44</v>
      </c>
      <c r="G88" s="78" t="s">
        <v>98</v>
      </c>
      <c r="H88" s="99"/>
      <c r="I88" s="79"/>
      <c r="J88" s="78"/>
      <c r="K88" s="91"/>
      <c r="L88" s="94"/>
    </row>
    <row r="89" spans="1:12" s="4" customFormat="1" ht="23.25" customHeight="1" x14ac:dyDescent="0.2">
      <c r="A89" s="80" t="s">
        <v>143</v>
      </c>
      <c r="B89" s="76">
        <v>4</v>
      </c>
      <c r="C89" s="76">
        <v>10126940951</v>
      </c>
      <c r="D89" s="77" t="s">
        <v>242</v>
      </c>
      <c r="E89" s="78" t="s">
        <v>243</v>
      </c>
      <c r="F89" s="78" t="s">
        <v>61</v>
      </c>
      <c r="G89" s="78" t="s">
        <v>98</v>
      </c>
      <c r="H89" s="99"/>
      <c r="I89" s="79"/>
      <c r="J89" s="78"/>
      <c r="K89" s="91"/>
      <c r="L89" s="94"/>
    </row>
    <row r="90" spans="1:12" s="4" customFormat="1" ht="23.25" customHeight="1" x14ac:dyDescent="0.2">
      <c r="A90" s="80" t="s">
        <v>143</v>
      </c>
      <c r="B90" s="76">
        <v>5</v>
      </c>
      <c r="C90" s="76">
        <v>10126008640</v>
      </c>
      <c r="D90" s="77" t="s">
        <v>244</v>
      </c>
      <c r="E90" s="78" t="s">
        <v>245</v>
      </c>
      <c r="F90" s="78" t="s">
        <v>61</v>
      </c>
      <c r="G90" s="78" t="s">
        <v>98</v>
      </c>
      <c r="H90" s="99"/>
      <c r="I90" s="79"/>
      <c r="J90" s="78"/>
      <c r="K90" s="91"/>
      <c r="L90" s="94"/>
    </row>
    <row r="91" spans="1:12" s="4" customFormat="1" ht="23.25" customHeight="1" x14ac:dyDescent="0.2">
      <c r="A91" s="80" t="s">
        <v>143</v>
      </c>
      <c r="B91" s="76">
        <v>6</v>
      </c>
      <c r="C91" s="76">
        <v>10126202539</v>
      </c>
      <c r="D91" s="77" t="s">
        <v>246</v>
      </c>
      <c r="E91" s="78" t="s">
        <v>247</v>
      </c>
      <c r="F91" s="78" t="s">
        <v>61</v>
      </c>
      <c r="G91" s="78" t="s">
        <v>98</v>
      </c>
      <c r="H91" s="99"/>
      <c r="I91" s="79"/>
      <c r="J91" s="78"/>
      <c r="K91" s="91"/>
      <c r="L91" s="94"/>
    </row>
    <row r="92" spans="1:12" s="4" customFormat="1" ht="23.25" customHeight="1" x14ac:dyDescent="0.2">
      <c r="A92" s="80" t="s">
        <v>143</v>
      </c>
      <c r="B92" s="76">
        <v>8</v>
      </c>
      <c r="C92" s="76">
        <v>10119582691</v>
      </c>
      <c r="D92" s="77" t="s">
        <v>249</v>
      </c>
      <c r="E92" s="78" t="s">
        <v>116</v>
      </c>
      <c r="F92" s="78" t="s">
        <v>62</v>
      </c>
      <c r="G92" s="78" t="s">
        <v>98</v>
      </c>
      <c r="H92" s="99"/>
      <c r="I92" s="79"/>
      <c r="J92" s="78"/>
      <c r="K92" s="91"/>
      <c r="L92" s="94"/>
    </row>
    <row r="93" spans="1:12" s="4" customFormat="1" ht="23.25" customHeight="1" x14ac:dyDescent="0.2">
      <c r="A93" s="80" t="s">
        <v>143</v>
      </c>
      <c r="B93" s="76">
        <v>9</v>
      </c>
      <c r="C93" s="76">
        <v>10119354642</v>
      </c>
      <c r="D93" s="77" t="s">
        <v>250</v>
      </c>
      <c r="E93" s="78" t="s">
        <v>251</v>
      </c>
      <c r="F93" s="78" t="s">
        <v>62</v>
      </c>
      <c r="G93" s="78" t="s">
        <v>98</v>
      </c>
      <c r="H93" s="99"/>
      <c r="I93" s="79"/>
      <c r="J93" s="78"/>
      <c r="K93" s="91"/>
      <c r="L93" s="94"/>
    </row>
    <row r="94" spans="1:12" s="4" customFormat="1" ht="23.25" customHeight="1" x14ac:dyDescent="0.2">
      <c r="A94" s="80" t="s">
        <v>143</v>
      </c>
      <c r="B94" s="76">
        <v>10</v>
      </c>
      <c r="C94" s="76">
        <v>10119063137</v>
      </c>
      <c r="D94" s="77" t="s">
        <v>252</v>
      </c>
      <c r="E94" s="78" t="s">
        <v>253</v>
      </c>
      <c r="F94" s="78" t="s">
        <v>62</v>
      </c>
      <c r="G94" s="78" t="s">
        <v>98</v>
      </c>
      <c r="H94" s="99"/>
      <c r="I94" s="79"/>
      <c r="J94" s="78"/>
      <c r="K94" s="91"/>
      <c r="L94" s="94"/>
    </row>
    <row r="95" spans="1:12" s="4" customFormat="1" ht="23.25" customHeight="1" x14ac:dyDescent="0.2">
      <c r="A95" s="80" t="s">
        <v>143</v>
      </c>
      <c r="B95" s="76">
        <v>12</v>
      </c>
      <c r="C95" s="76">
        <v>10112147037</v>
      </c>
      <c r="D95" s="77" t="s">
        <v>254</v>
      </c>
      <c r="E95" s="78" t="s">
        <v>255</v>
      </c>
      <c r="F95" s="78" t="s">
        <v>61</v>
      </c>
      <c r="G95" s="78" t="s">
        <v>98</v>
      </c>
      <c r="H95" s="99"/>
      <c r="I95" s="79"/>
      <c r="J95" s="78"/>
      <c r="K95" s="91"/>
      <c r="L95" s="94"/>
    </row>
    <row r="96" spans="1:12" s="4" customFormat="1" ht="23.25" customHeight="1" x14ac:dyDescent="0.2">
      <c r="A96" s="80" t="s">
        <v>143</v>
      </c>
      <c r="B96" s="76">
        <v>13</v>
      </c>
      <c r="C96" s="76">
        <v>10126949641</v>
      </c>
      <c r="D96" s="77" t="s">
        <v>256</v>
      </c>
      <c r="E96" s="78" t="s">
        <v>257</v>
      </c>
      <c r="F96" s="78" t="s">
        <v>61</v>
      </c>
      <c r="G96" s="78" t="s">
        <v>98</v>
      </c>
      <c r="H96" s="99"/>
      <c r="I96" s="79"/>
      <c r="J96" s="78"/>
      <c r="K96" s="91"/>
      <c r="L96" s="94"/>
    </row>
    <row r="97" spans="1:12" s="4" customFormat="1" ht="23.25" customHeight="1" x14ac:dyDescent="0.2">
      <c r="A97" s="80" t="s">
        <v>143</v>
      </c>
      <c r="B97" s="76">
        <v>14</v>
      </c>
      <c r="C97" s="76">
        <v>10125723603</v>
      </c>
      <c r="D97" s="77" t="s">
        <v>258</v>
      </c>
      <c r="E97" s="78" t="s">
        <v>259</v>
      </c>
      <c r="F97" s="78" t="s">
        <v>61</v>
      </c>
      <c r="G97" s="78" t="s">
        <v>98</v>
      </c>
      <c r="H97" s="99"/>
      <c r="I97" s="79"/>
      <c r="J97" s="78"/>
      <c r="K97" s="91"/>
      <c r="L97" s="94"/>
    </row>
    <row r="98" spans="1:12" s="4" customFormat="1" ht="23.25" customHeight="1" x14ac:dyDescent="0.2">
      <c r="A98" s="80" t="s">
        <v>143</v>
      </c>
      <c r="B98" s="76">
        <v>36</v>
      </c>
      <c r="C98" s="76">
        <v>10125246481</v>
      </c>
      <c r="D98" s="77" t="s">
        <v>262</v>
      </c>
      <c r="E98" s="78" t="s">
        <v>263</v>
      </c>
      <c r="F98" s="78" t="s">
        <v>61</v>
      </c>
      <c r="G98" s="78" t="s">
        <v>40</v>
      </c>
      <c r="H98" s="99"/>
      <c r="I98" s="79"/>
      <c r="J98" s="78"/>
      <c r="K98" s="91"/>
      <c r="L98" s="94"/>
    </row>
    <row r="99" spans="1:12" s="4" customFormat="1" ht="23.25" customHeight="1" x14ac:dyDescent="0.2">
      <c r="A99" s="80" t="s">
        <v>143</v>
      </c>
      <c r="B99" s="76">
        <v>37</v>
      </c>
      <c r="C99" s="76">
        <v>10126991269</v>
      </c>
      <c r="D99" s="77" t="s">
        <v>214</v>
      </c>
      <c r="E99" s="78" t="s">
        <v>202</v>
      </c>
      <c r="F99" s="78" t="s">
        <v>61</v>
      </c>
      <c r="G99" s="78" t="s">
        <v>40</v>
      </c>
      <c r="H99" s="99"/>
      <c r="I99" s="79"/>
      <c r="J99" s="78"/>
      <c r="K99" s="91"/>
      <c r="L99" s="94"/>
    </row>
    <row r="100" spans="1:12" s="4" customFormat="1" ht="23.25" customHeight="1" x14ac:dyDescent="0.2">
      <c r="A100" s="80" t="s">
        <v>143</v>
      </c>
      <c r="B100" s="76">
        <v>38</v>
      </c>
      <c r="C100" s="76">
        <v>10126951964</v>
      </c>
      <c r="D100" s="77" t="s">
        <v>264</v>
      </c>
      <c r="E100" s="78" t="s">
        <v>265</v>
      </c>
      <c r="F100" s="78" t="s">
        <v>61</v>
      </c>
      <c r="G100" s="78" t="s">
        <v>40</v>
      </c>
      <c r="H100" s="99"/>
      <c r="I100" s="79"/>
      <c r="J100" s="78"/>
      <c r="K100" s="91"/>
      <c r="L100" s="94"/>
    </row>
    <row r="101" spans="1:12" s="4" customFormat="1" ht="23.25" customHeight="1" x14ac:dyDescent="0.2">
      <c r="A101" s="80" t="s">
        <v>143</v>
      </c>
      <c r="B101" s="76">
        <v>43</v>
      </c>
      <c r="C101" s="76">
        <v>10127857603</v>
      </c>
      <c r="D101" s="77" t="s">
        <v>270</v>
      </c>
      <c r="E101" s="78" t="s">
        <v>271</v>
      </c>
      <c r="F101" s="78" t="s">
        <v>61</v>
      </c>
      <c r="G101" s="78" t="s">
        <v>40</v>
      </c>
      <c r="H101" s="99"/>
      <c r="I101" s="79"/>
      <c r="J101" s="78"/>
      <c r="K101" s="91"/>
      <c r="L101" s="94"/>
    </row>
    <row r="102" spans="1:12" s="4" customFormat="1" ht="23.25" customHeight="1" x14ac:dyDescent="0.2">
      <c r="A102" s="80" t="s">
        <v>143</v>
      </c>
      <c r="B102" s="76">
        <v>44</v>
      </c>
      <c r="C102" s="76">
        <v>10127889632</v>
      </c>
      <c r="D102" s="77" t="s">
        <v>272</v>
      </c>
      <c r="E102" s="78" t="s">
        <v>273</v>
      </c>
      <c r="F102" s="78" t="s">
        <v>61</v>
      </c>
      <c r="G102" s="78" t="s">
        <v>40</v>
      </c>
      <c r="H102" s="99"/>
      <c r="I102" s="79"/>
      <c r="J102" s="78"/>
      <c r="K102" s="91"/>
      <c r="L102" s="94"/>
    </row>
    <row r="103" spans="1:12" s="4" customFormat="1" ht="23.25" customHeight="1" x14ac:dyDescent="0.2">
      <c r="A103" s="80" t="s">
        <v>143</v>
      </c>
      <c r="B103" s="76">
        <v>45</v>
      </c>
      <c r="C103" s="76">
        <v>10119568446</v>
      </c>
      <c r="D103" s="77" t="s">
        <v>274</v>
      </c>
      <c r="E103" s="78" t="s">
        <v>89</v>
      </c>
      <c r="F103" s="78" t="s">
        <v>61</v>
      </c>
      <c r="G103" s="78" t="s">
        <v>40</v>
      </c>
      <c r="H103" s="99"/>
      <c r="I103" s="79"/>
      <c r="J103" s="78"/>
      <c r="K103" s="91"/>
      <c r="L103" s="94"/>
    </row>
    <row r="104" spans="1:12" s="4" customFormat="1" ht="23.25" customHeight="1" x14ac:dyDescent="0.2">
      <c r="A104" s="80" t="s">
        <v>143</v>
      </c>
      <c r="B104" s="76">
        <v>46</v>
      </c>
      <c r="C104" s="76">
        <v>10128502449</v>
      </c>
      <c r="D104" s="77" t="s">
        <v>275</v>
      </c>
      <c r="E104" s="78" t="s">
        <v>276</v>
      </c>
      <c r="F104" s="78" t="s">
        <v>61</v>
      </c>
      <c r="G104" s="78" t="s">
        <v>40</v>
      </c>
      <c r="H104" s="99"/>
      <c r="I104" s="79"/>
      <c r="J104" s="78"/>
      <c r="K104" s="91"/>
      <c r="L104" s="94"/>
    </row>
    <row r="105" spans="1:12" s="4" customFormat="1" ht="23.25" customHeight="1" x14ac:dyDescent="0.2">
      <c r="A105" s="80" t="s">
        <v>143</v>
      </c>
      <c r="B105" s="76">
        <v>47</v>
      </c>
      <c r="C105" s="76">
        <v>10126989552</v>
      </c>
      <c r="D105" s="77" t="s">
        <v>277</v>
      </c>
      <c r="E105" s="78" t="s">
        <v>278</v>
      </c>
      <c r="F105" s="78" t="s">
        <v>44</v>
      </c>
      <c r="G105" s="78" t="s">
        <v>40</v>
      </c>
      <c r="H105" s="99"/>
      <c r="I105" s="79"/>
      <c r="J105" s="78"/>
      <c r="K105" s="91"/>
      <c r="L105" s="94"/>
    </row>
    <row r="106" spans="1:12" s="4" customFormat="1" ht="23.25" customHeight="1" x14ac:dyDescent="0.2">
      <c r="A106" s="80" t="s">
        <v>143</v>
      </c>
      <c r="B106" s="76">
        <v>48</v>
      </c>
      <c r="C106" s="76">
        <v>10128533872</v>
      </c>
      <c r="D106" s="77" t="s">
        <v>279</v>
      </c>
      <c r="E106" s="78" t="s">
        <v>280</v>
      </c>
      <c r="F106" s="78" t="s">
        <v>61</v>
      </c>
      <c r="G106" s="78" t="s">
        <v>40</v>
      </c>
      <c r="H106" s="99"/>
      <c r="I106" s="79"/>
      <c r="J106" s="78"/>
      <c r="K106" s="91"/>
      <c r="L106" s="94"/>
    </row>
    <row r="107" spans="1:12" s="4" customFormat="1" ht="23.25" customHeight="1" x14ac:dyDescent="0.2">
      <c r="A107" s="80" t="s">
        <v>143</v>
      </c>
      <c r="B107" s="76">
        <v>49</v>
      </c>
      <c r="C107" s="76">
        <v>10128565804</v>
      </c>
      <c r="D107" s="77" t="s">
        <v>281</v>
      </c>
      <c r="E107" s="78" t="s">
        <v>282</v>
      </c>
      <c r="F107" s="78" t="s">
        <v>61</v>
      </c>
      <c r="G107" s="78" t="s">
        <v>40</v>
      </c>
      <c r="H107" s="99"/>
      <c r="I107" s="79"/>
      <c r="J107" s="78"/>
      <c r="K107" s="91"/>
      <c r="L107" s="94"/>
    </row>
    <row r="108" spans="1:12" s="4" customFormat="1" ht="23.25" customHeight="1" x14ac:dyDescent="0.2">
      <c r="A108" s="80" t="s">
        <v>143</v>
      </c>
      <c r="B108" s="76">
        <v>50</v>
      </c>
      <c r="C108" s="76">
        <v>10126313885</v>
      </c>
      <c r="D108" s="77" t="s">
        <v>283</v>
      </c>
      <c r="E108" s="78" t="s">
        <v>284</v>
      </c>
      <c r="F108" s="78" t="s">
        <v>61</v>
      </c>
      <c r="G108" s="78" t="s">
        <v>40</v>
      </c>
      <c r="H108" s="99"/>
      <c r="I108" s="79"/>
      <c r="J108" s="78"/>
      <c r="K108" s="91"/>
      <c r="L108" s="94"/>
    </row>
    <row r="109" spans="1:12" s="4" customFormat="1" ht="23.25" customHeight="1" x14ac:dyDescent="0.2">
      <c r="A109" s="80" t="s">
        <v>143</v>
      </c>
      <c r="B109" s="76">
        <v>53</v>
      </c>
      <c r="C109" s="76">
        <v>10123791481</v>
      </c>
      <c r="D109" s="77" t="s">
        <v>285</v>
      </c>
      <c r="E109" s="78" t="s">
        <v>286</v>
      </c>
      <c r="F109" s="78" t="s">
        <v>61</v>
      </c>
      <c r="G109" s="78" t="s">
        <v>45</v>
      </c>
      <c r="H109" s="99"/>
      <c r="I109" s="79"/>
      <c r="J109" s="78"/>
      <c r="K109" s="91"/>
      <c r="L109" s="95" t="s">
        <v>387</v>
      </c>
    </row>
    <row r="110" spans="1:12" s="4" customFormat="1" ht="23.25" customHeight="1" x14ac:dyDescent="0.2">
      <c r="A110" s="80" t="s">
        <v>143</v>
      </c>
      <c r="B110" s="76">
        <v>54</v>
      </c>
      <c r="C110" s="76">
        <v>10118540549</v>
      </c>
      <c r="D110" s="77" t="s">
        <v>287</v>
      </c>
      <c r="E110" s="78" t="s">
        <v>288</v>
      </c>
      <c r="F110" s="78" t="s">
        <v>61</v>
      </c>
      <c r="G110" s="78" t="s">
        <v>289</v>
      </c>
      <c r="H110" s="99"/>
      <c r="I110" s="79"/>
      <c r="J110" s="78"/>
      <c r="K110" s="91"/>
      <c r="L110" s="94"/>
    </row>
    <row r="111" spans="1:12" s="4" customFormat="1" ht="23.25" customHeight="1" x14ac:dyDescent="0.2">
      <c r="A111" s="80" t="s">
        <v>143</v>
      </c>
      <c r="B111" s="76">
        <v>55</v>
      </c>
      <c r="C111" s="76">
        <v>10098741940</v>
      </c>
      <c r="D111" s="77" t="s">
        <v>290</v>
      </c>
      <c r="E111" s="78" t="s">
        <v>291</v>
      </c>
      <c r="F111" s="78" t="s">
        <v>62</v>
      </c>
      <c r="G111" s="78" t="s">
        <v>289</v>
      </c>
      <c r="H111" s="99"/>
      <c r="I111" s="79"/>
      <c r="J111" s="78"/>
      <c r="K111" s="91"/>
      <c r="L111" s="94"/>
    </row>
    <row r="112" spans="1:12" s="4" customFormat="1" ht="23.25" customHeight="1" x14ac:dyDescent="0.2">
      <c r="A112" s="80" t="s">
        <v>143</v>
      </c>
      <c r="B112" s="76">
        <v>56</v>
      </c>
      <c r="C112" s="76">
        <v>10128041394</v>
      </c>
      <c r="D112" s="77" t="s">
        <v>292</v>
      </c>
      <c r="E112" s="78" t="s">
        <v>293</v>
      </c>
      <c r="F112" s="78" t="s">
        <v>61</v>
      </c>
      <c r="G112" s="78" t="s">
        <v>289</v>
      </c>
      <c r="H112" s="99"/>
      <c r="I112" s="79"/>
      <c r="J112" s="78"/>
      <c r="K112" s="91"/>
      <c r="L112" s="94"/>
    </row>
    <row r="113" spans="1:12" s="4" customFormat="1" ht="23.25" customHeight="1" x14ac:dyDescent="0.2">
      <c r="A113" s="80" t="s">
        <v>143</v>
      </c>
      <c r="B113" s="76">
        <v>57</v>
      </c>
      <c r="C113" s="76">
        <v>10105798890</v>
      </c>
      <c r="D113" s="77" t="s">
        <v>294</v>
      </c>
      <c r="E113" s="78" t="s">
        <v>200</v>
      </c>
      <c r="F113" s="78" t="s">
        <v>62</v>
      </c>
      <c r="G113" s="78" t="s">
        <v>289</v>
      </c>
      <c r="H113" s="99"/>
      <c r="I113" s="79"/>
      <c r="J113" s="78"/>
      <c r="K113" s="91"/>
      <c r="L113" s="94"/>
    </row>
    <row r="114" spans="1:12" s="4" customFormat="1" ht="23.25" customHeight="1" x14ac:dyDescent="0.2">
      <c r="A114" s="80" t="s">
        <v>143</v>
      </c>
      <c r="B114" s="76">
        <v>58</v>
      </c>
      <c r="C114" s="76">
        <v>10126946409</v>
      </c>
      <c r="D114" s="77" t="s">
        <v>295</v>
      </c>
      <c r="E114" s="78" t="s">
        <v>296</v>
      </c>
      <c r="F114" s="78" t="s">
        <v>61</v>
      </c>
      <c r="G114" s="78" t="s">
        <v>289</v>
      </c>
      <c r="H114" s="99"/>
      <c r="I114" s="79"/>
      <c r="J114" s="78"/>
      <c r="K114" s="91"/>
      <c r="L114" s="94"/>
    </row>
    <row r="115" spans="1:12" s="4" customFormat="1" ht="23.25" customHeight="1" x14ac:dyDescent="0.2">
      <c r="A115" s="80" t="s">
        <v>143</v>
      </c>
      <c r="B115" s="76">
        <v>60</v>
      </c>
      <c r="C115" s="76">
        <v>10115494446</v>
      </c>
      <c r="D115" s="77" t="s">
        <v>215</v>
      </c>
      <c r="E115" s="78" t="s">
        <v>216</v>
      </c>
      <c r="F115" s="78" t="s">
        <v>44</v>
      </c>
      <c r="G115" s="78" t="s">
        <v>52</v>
      </c>
      <c r="H115" s="99"/>
      <c r="I115" s="79"/>
      <c r="J115" s="78"/>
      <c r="K115" s="91"/>
      <c r="L115" s="94"/>
    </row>
    <row r="116" spans="1:12" s="4" customFormat="1" ht="23.25" customHeight="1" x14ac:dyDescent="0.2">
      <c r="A116" s="80" t="s">
        <v>143</v>
      </c>
      <c r="B116" s="76">
        <v>61</v>
      </c>
      <c r="C116" s="76">
        <v>10115493739</v>
      </c>
      <c r="D116" s="77" t="s">
        <v>299</v>
      </c>
      <c r="E116" s="78" t="s">
        <v>300</v>
      </c>
      <c r="F116" s="78" t="s">
        <v>61</v>
      </c>
      <c r="G116" s="78" t="s">
        <v>52</v>
      </c>
      <c r="H116" s="99"/>
      <c r="I116" s="79"/>
      <c r="J116" s="78"/>
      <c r="K116" s="91"/>
      <c r="L116" s="94"/>
    </row>
    <row r="117" spans="1:12" s="4" customFormat="1" ht="23.25" customHeight="1" x14ac:dyDescent="0.2">
      <c r="A117" s="80" t="s">
        <v>143</v>
      </c>
      <c r="B117" s="76">
        <v>62</v>
      </c>
      <c r="C117" s="76">
        <v>10127428274</v>
      </c>
      <c r="D117" s="77" t="s">
        <v>301</v>
      </c>
      <c r="E117" s="78" t="s">
        <v>302</v>
      </c>
      <c r="F117" s="78" t="s">
        <v>61</v>
      </c>
      <c r="G117" s="78" t="s">
        <v>52</v>
      </c>
      <c r="H117" s="99"/>
      <c r="I117" s="79"/>
      <c r="J117" s="78"/>
      <c r="K117" s="91"/>
      <c r="L117" s="94"/>
    </row>
    <row r="118" spans="1:12" s="4" customFormat="1" ht="23.25" customHeight="1" x14ac:dyDescent="0.2">
      <c r="A118" s="80" t="s">
        <v>143</v>
      </c>
      <c r="B118" s="76">
        <v>63</v>
      </c>
      <c r="C118" s="76">
        <v>10127428375</v>
      </c>
      <c r="D118" s="77" t="s">
        <v>303</v>
      </c>
      <c r="E118" s="78" t="s">
        <v>304</v>
      </c>
      <c r="F118" s="78" t="s">
        <v>61</v>
      </c>
      <c r="G118" s="78" t="s">
        <v>52</v>
      </c>
      <c r="H118" s="99"/>
      <c r="I118" s="79"/>
      <c r="J118" s="78"/>
      <c r="K118" s="91"/>
      <c r="L118" s="94"/>
    </row>
    <row r="119" spans="1:12" s="4" customFormat="1" ht="23.25" customHeight="1" x14ac:dyDescent="0.2">
      <c r="A119" s="80" t="s">
        <v>143</v>
      </c>
      <c r="B119" s="76">
        <v>69</v>
      </c>
      <c r="C119" s="76">
        <v>10105909331</v>
      </c>
      <c r="D119" s="77" t="s">
        <v>235</v>
      </c>
      <c r="E119" s="78" t="s">
        <v>236</v>
      </c>
      <c r="F119" s="78" t="s">
        <v>61</v>
      </c>
      <c r="G119" s="78" t="s">
        <v>60</v>
      </c>
      <c r="H119" s="99"/>
      <c r="I119" s="79"/>
      <c r="J119" s="78"/>
      <c r="K119" s="91"/>
      <c r="L119" s="94"/>
    </row>
    <row r="120" spans="1:12" s="4" customFormat="1" ht="23.25" customHeight="1" x14ac:dyDescent="0.2">
      <c r="A120" s="80" t="s">
        <v>143</v>
      </c>
      <c r="B120" s="76">
        <v>70</v>
      </c>
      <c r="C120" s="76">
        <v>10113560510</v>
      </c>
      <c r="D120" s="77" t="s">
        <v>220</v>
      </c>
      <c r="E120" s="78" t="s">
        <v>221</v>
      </c>
      <c r="F120" s="78" t="s">
        <v>61</v>
      </c>
      <c r="G120" s="78" t="s">
        <v>60</v>
      </c>
      <c r="H120" s="99"/>
      <c r="I120" s="79"/>
      <c r="J120" s="78"/>
      <c r="K120" s="91"/>
      <c r="L120" s="94"/>
    </row>
    <row r="121" spans="1:12" s="4" customFormat="1" ht="23.25" customHeight="1" x14ac:dyDescent="0.2">
      <c r="A121" s="80" t="s">
        <v>143</v>
      </c>
      <c r="B121" s="76">
        <v>72</v>
      </c>
      <c r="C121" s="76">
        <v>10104925082</v>
      </c>
      <c r="D121" s="77" t="s">
        <v>233</v>
      </c>
      <c r="E121" s="78" t="s">
        <v>234</v>
      </c>
      <c r="F121" s="78" t="s">
        <v>34</v>
      </c>
      <c r="G121" s="78" t="s">
        <v>39</v>
      </c>
      <c r="H121" s="99"/>
      <c r="I121" s="79"/>
      <c r="J121" s="78"/>
      <c r="K121" s="91"/>
      <c r="L121" s="94"/>
    </row>
    <row r="122" spans="1:12" s="4" customFormat="1" ht="23.25" customHeight="1" x14ac:dyDescent="0.2">
      <c r="A122" s="80" t="s">
        <v>143</v>
      </c>
      <c r="B122" s="76">
        <v>73</v>
      </c>
      <c r="C122" s="76">
        <v>10128097271</v>
      </c>
      <c r="D122" s="77" t="s">
        <v>311</v>
      </c>
      <c r="E122" s="78" t="s">
        <v>247</v>
      </c>
      <c r="F122" s="78" t="s">
        <v>34</v>
      </c>
      <c r="G122" s="78" t="s">
        <v>39</v>
      </c>
      <c r="H122" s="99"/>
      <c r="I122" s="79"/>
      <c r="J122" s="78"/>
      <c r="K122" s="91"/>
      <c r="L122" s="94"/>
    </row>
    <row r="123" spans="1:12" s="4" customFormat="1" ht="23.25" customHeight="1" x14ac:dyDescent="0.2">
      <c r="A123" s="80" t="s">
        <v>143</v>
      </c>
      <c r="B123" s="76">
        <v>74</v>
      </c>
      <c r="C123" s="76">
        <v>10097304320</v>
      </c>
      <c r="D123" s="77" t="s">
        <v>166</v>
      </c>
      <c r="E123" s="78" t="s">
        <v>167</v>
      </c>
      <c r="F123" s="78" t="s">
        <v>34</v>
      </c>
      <c r="G123" s="78" t="s">
        <v>39</v>
      </c>
      <c r="H123" s="99"/>
      <c r="I123" s="79"/>
      <c r="J123" s="78"/>
      <c r="K123" s="91"/>
      <c r="L123" s="94"/>
    </row>
    <row r="124" spans="1:12" s="4" customFormat="1" ht="23.25" customHeight="1" x14ac:dyDescent="0.2">
      <c r="A124" s="80" t="s">
        <v>143</v>
      </c>
      <c r="B124" s="76">
        <v>75</v>
      </c>
      <c r="C124" s="76">
        <v>10119182163</v>
      </c>
      <c r="D124" s="77" t="s">
        <v>312</v>
      </c>
      <c r="E124" s="78" t="s">
        <v>179</v>
      </c>
      <c r="F124" s="78" t="s">
        <v>44</v>
      </c>
      <c r="G124" s="78" t="s">
        <v>39</v>
      </c>
      <c r="H124" s="99"/>
      <c r="I124" s="79"/>
      <c r="J124" s="78"/>
      <c r="K124" s="91"/>
      <c r="L124" s="94"/>
    </row>
    <row r="125" spans="1:12" s="4" customFormat="1" ht="23.25" customHeight="1" x14ac:dyDescent="0.2">
      <c r="A125" s="80" t="s">
        <v>143</v>
      </c>
      <c r="B125" s="76">
        <v>76</v>
      </c>
      <c r="C125" s="76">
        <v>10096307139</v>
      </c>
      <c r="D125" s="77" t="s">
        <v>133</v>
      </c>
      <c r="E125" s="78" t="s">
        <v>134</v>
      </c>
      <c r="F125" s="78" t="s">
        <v>61</v>
      </c>
      <c r="G125" s="78" t="s">
        <v>39</v>
      </c>
      <c r="H125" s="99"/>
      <c r="I125" s="79"/>
      <c r="J125" s="78"/>
      <c r="K125" s="91"/>
      <c r="L125" s="94"/>
    </row>
    <row r="126" spans="1:12" s="4" customFormat="1" ht="23.25" customHeight="1" x14ac:dyDescent="0.2">
      <c r="A126" s="80" t="s">
        <v>143</v>
      </c>
      <c r="B126" s="76">
        <v>77</v>
      </c>
      <c r="C126" s="76">
        <v>10112132990</v>
      </c>
      <c r="D126" s="77" t="s">
        <v>135</v>
      </c>
      <c r="E126" s="78" t="s">
        <v>136</v>
      </c>
      <c r="F126" s="78" t="s">
        <v>61</v>
      </c>
      <c r="G126" s="78" t="s">
        <v>39</v>
      </c>
      <c r="H126" s="99"/>
      <c r="I126" s="79"/>
      <c r="J126" s="78"/>
      <c r="K126" s="91"/>
      <c r="L126" s="94"/>
    </row>
    <row r="127" spans="1:12" s="4" customFormat="1" ht="23.25" customHeight="1" x14ac:dyDescent="0.2">
      <c r="A127" s="80" t="s">
        <v>143</v>
      </c>
      <c r="B127" s="76">
        <v>78</v>
      </c>
      <c r="C127" s="76">
        <v>10091810985</v>
      </c>
      <c r="D127" s="77" t="s">
        <v>99</v>
      </c>
      <c r="E127" s="78" t="s">
        <v>100</v>
      </c>
      <c r="F127" s="78" t="s">
        <v>61</v>
      </c>
      <c r="G127" s="78" t="s">
        <v>39</v>
      </c>
      <c r="H127" s="99"/>
      <c r="I127" s="79"/>
      <c r="J127" s="78"/>
      <c r="K127" s="91"/>
      <c r="L127" s="94"/>
    </row>
    <row r="128" spans="1:12" s="4" customFormat="1" ht="23.25" customHeight="1" x14ac:dyDescent="0.2">
      <c r="A128" s="80" t="s">
        <v>143</v>
      </c>
      <c r="B128" s="76">
        <v>81</v>
      </c>
      <c r="C128" s="76">
        <v>10096408987</v>
      </c>
      <c r="D128" s="77" t="s">
        <v>176</v>
      </c>
      <c r="E128" s="78" t="s">
        <v>177</v>
      </c>
      <c r="F128" s="78" t="s">
        <v>34</v>
      </c>
      <c r="G128" s="78" t="s">
        <v>39</v>
      </c>
      <c r="H128" s="99"/>
      <c r="I128" s="79"/>
      <c r="J128" s="78"/>
      <c r="K128" s="91"/>
      <c r="L128" s="94"/>
    </row>
    <row r="129" spans="1:12" s="4" customFormat="1" ht="23.25" customHeight="1" x14ac:dyDescent="0.2">
      <c r="A129" s="80" t="s">
        <v>143</v>
      </c>
      <c r="B129" s="76">
        <v>82</v>
      </c>
      <c r="C129" s="76">
        <v>10119181759</v>
      </c>
      <c r="D129" s="77" t="s">
        <v>315</v>
      </c>
      <c r="E129" s="78" t="s">
        <v>316</v>
      </c>
      <c r="F129" s="78" t="s">
        <v>34</v>
      </c>
      <c r="G129" s="78" t="s">
        <v>39</v>
      </c>
      <c r="H129" s="99"/>
      <c r="I129" s="79"/>
      <c r="J129" s="78"/>
      <c r="K129" s="91"/>
      <c r="L129" s="94"/>
    </row>
    <row r="130" spans="1:12" s="4" customFormat="1" ht="23.25" customHeight="1" x14ac:dyDescent="0.2">
      <c r="A130" s="80" t="s">
        <v>143</v>
      </c>
      <c r="B130" s="76">
        <v>86</v>
      </c>
      <c r="C130" s="76">
        <v>10119124266</v>
      </c>
      <c r="D130" s="77" t="s">
        <v>203</v>
      </c>
      <c r="E130" s="78" t="s">
        <v>204</v>
      </c>
      <c r="F130" s="78" t="s">
        <v>34</v>
      </c>
      <c r="G130" s="78" t="s">
        <v>47</v>
      </c>
      <c r="H130" s="99"/>
      <c r="I130" s="79"/>
      <c r="J130" s="78"/>
      <c r="K130" s="91"/>
      <c r="L130" s="94"/>
    </row>
    <row r="131" spans="1:12" s="4" customFormat="1" ht="23.25" customHeight="1" x14ac:dyDescent="0.2">
      <c r="A131" s="80" t="s">
        <v>143</v>
      </c>
      <c r="B131" s="76">
        <v>88</v>
      </c>
      <c r="C131" s="76">
        <v>10126055221</v>
      </c>
      <c r="D131" s="77" t="s">
        <v>317</v>
      </c>
      <c r="E131" s="78" t="s">
        <v>318</v>
      </c>
      <c r="F131" s="78" t="s">
        <v>61</v>
      </c>
      <c r="G131" s="78" t="s">
        <v>47</v>
      </c>
      <c r="H131" s="99"/>
      <c r="I131" s="79"/>
      <c r="J131" s="78"/>
      <c r="K131" s="91"/>
      <c r="L131" s="94"/>
    </row>
    <row r="132" spans="1:12" s="4" customFormat="1" ht="23.25" customHeight="1" x14ac:dyDescent="0.2">
      <c r="A132" s="80" t="s">
        <v>143</v>
      </c>
      <c r="B132" s="76">
        <v>90</v>
      </c>
      <c r="C132" s="76">
        <v>10105029156</v>
      </c>
      <c r="D132" s="77" t="s">
        <v>137</v>
      </c>
      <c r="E132" s="78" t="s">
        <v>138</v>
      </c>
      <c r="F132" s="78" t="s">
        <v>34</v>
      </c>
      <c r="G132" s="78" t="s">
        <v>27</v>
      </c>
      <c r="H132" s="99"/>
      <c r="I132" s="79"/>
      <c r="J132" s="78"/>
      <c r="K132" s="91"/>
      <c r="L132" s="94"/>
    </row>
    <row r="133" spans="1:12" s="4" customFormat="1" ht="23.25" customHeight="1" x14ac:dyDescent="0.2">
      <c r="A133" s="80" t="s">
        <v>143</v>
      </c>
      <c r="B133" s="76">
        <v>92</v>
      </c>
      <c r="C133" s="76">
        <v>10091275667</v>
      </c>
      <c r="D133" s="77" t="s">
        <v>320</v>
      </c>
      <c r="E133" s="78" t="s">
        <v>165</v>
      </c>
      <c r="F133" s="78" t="s">
        <v>61</v>
      </c>
      <c r="G133" s="78" t="s">
        <v>27</v>
      </c>
      <c r="H133" s="99"/>
      <c r="I133" s="79"/>
      <c r="J133" s="78"/>
      <c r="K133" s="91"/>
      <c r="L133" s="95" t="s">
        <v>387</v>
      </c>
    </row>
    <row r="134" spans="1:12" s="4" customFormat="1" ht="23.25" customHeight="1" x14ac:dyDescent="0.2">
      <c r="A134" s="80" t="s">
        <v>143</v>
      </c>
      <c r="B134" s="76">
        <v>93</v>
      </c>
      <c r="C134" s="76">
        <v>10120512578</v>
      </c>
      <c r="D134" s="77" t="s">
        <v>321</v>
      </c>
      <c r="E134" s="78" t="s">
        <v>322</v>
      </c>
      <c r="F134" s="78" t="s">
        <v>61</v>
      </c>
      <c r="G134" s="78" t="s">
        <v>27</v>
      </c>
      <c r="H134" s="99"/>
      <c r="I134" s="79"/>
      <c r="J134" s="78"/>
      <c r="K134" s="91"/>
      <c r="L134" s="94"/>
    </row>
    <row r="135" spans="1:12" s="4" customFormat="1" ht="23.25" customHeight="1" x14ac:dyDescent="0.2">
      <c r="A135" s="80" t="s">
        <v>143</v>
      </c>
      <c r="B135" s="76">
        <v>95</v>
      </c>
      <c r="C135" s="76">
        <v>10115982577</v>
      </c>
      <c r="D135" s="77" t="s">
        <v>180</v>
      </c>
      <c r="E135" s="78" t="s">
        <v>181</v>
      </c>
      <c r="F135" s="78" t="s">
        <v>61</v>
      </c>
      <c r="G135" s="78" t="s">
        <v>27</v>
      </c>
      <c r="H135" s="99"/>
      <c r="I135" s="79"/>
      <c r="J135" s="78"/>
      <c r="K135" s="91"/>
      <c r="L135" s="94"/>
    </row>
    <row r="136" spans="1:12" s="4" customFormat="1" ht="23.25" customHeight="1" x14ac:dyDescent="0.2">
      <c r="A136" s="80" t="s">
        <v>143</v>
      </c>
      <c r="B136" s="76">
        <v>100</v>
      </c>
      <c r="C136" s="76">
        <v>10116657032</v>
      </c>
      <c r="D136" s="77" t="s">
        <v>323</v>
      </c>
      <c r="E136" s="78" t="s">
        <v>324</v>
      </c>
      <c r="F136" s="78" t="s">
        <v>61</v>
      </c>
      <c r="G136" s="78" t="s">
        <v>27</v>
      </c>
      <c r="H136" s="99"/>
      <c r="I136" s="79"/>
      <c r="J136" s="78"/>
      <c r="K136" s="91"/>
      <c r="L136" s="96"/>
    </row>
    <row r="137" spans="1:12" s="4" customFormat="1" ht="23.25" customHeight="1" x14ac:dyDescent="0.2">
      <c r="A137" s="80" t="s">
        <v>143</v>
      </c>
      <c r="B137" s="76">
        <v>102</v>
      </c>
      <c r="C137" s="76">
        <v>10100460153</v>
      </c>
      <c r="D137" s="77" t="s">
        <v>207</v>
      </c>
      <c r="E137" s="78" t="s">
        <v>208</v>
      </c>
      <c r="F137" s="78" t="s">
        <v>61</v>
      </c>
      <c r="G137" s="78" t="s">
        <v>27</v>
      </c>
      <c r="H137" s="99"/>
      <c r="I137" s="79"/>
      <c r="J137" s="78"/>
      <c r="K137" s="91"/>
      <c r="L137" s="96"/>
    </row>
    <row r="138" spans="1:12" s="4" customFormat="1" ht="23.25" customHeight="1" x14ac:dyDescent="0.2">
      <c r="A138" s="80" t="s">
        <v>143</v>
      </c>
      <c r="B138" s="76">
        <v>103</v>
      </c>
      <c r="C138" s="76">
        <v>10117352095</v>
      </c>
      <c r="D138" s="77" t="s">
        <v>188</v>
      </c>
      <c r="E138" s="78" t="s">
        <v>181</v>
      </c>
      <c r="F138" s="78" t="s">
        <v>61</v>
      </c>
      <c r="G138" s="78" t="s">
        <v>27</v>
      </c>
      <c r="H138" s="99"/>
      <c r="I138" s="79"/>
      <c r="J138" s="78"/>
      <c r="K138" s="91"/>
      <c r="L138" s="96"/>
    </row>
    <row r="139" spans="1:12" s="4" customFormat="1" ht="23.25" customHeight="1" x14ac:dyDescent="0.2">
      <c r="A139" s="80" t="s">
        <v>143</v>
      </c>
      <c r="B139" s="76">
        <v>104</v>
      </c>
      <c r="C139" s="76">
        <v>10091161388</v>
      </c>
      <c r="D139" s="77" t="s">
        <v>139</v>
      </c>
      <c r="E139" s="78" t="s">
        <v>140</v>
      </c>
      <c r="F139" s="78" t="s">
        <v>34</v>
      </c>
      <c r="G139" s="78" t="s">
        <v>83</v>
      </c>
      <c r="H139" s="99"/>
      <c r="I139" s="79"/>
      <c r="J139" s="78"/>
      <c r="K139" s="91"/>
      <c r="L139" s="96"/>
    </row>
    <row r="140" spans="1:12" s="4" customFormat="1" ht="23.25" customHeight="1" x14ac:dyDescent="0.2">
      <c r="A140" s="80" t="s">
        <v>143</v>
      </c>
      <c r="B140" s="76">
        <v>105</v>
      </c>
      <c r="C140" s="76">
        <v>10091437234</v>
      </c>
      <c r="D140" s="77" t="s">
        <v>325</v>
      </c>
      <c r="E140" s="78" t="s">
        <v>130</v>
      </c>
      <c r="F140" s="78" t="s">
        <v>44</v>
      </c>
      <c r="G140" s="78" t="s">
        <v>83</v>
      </c>
      <c r="H140" s="99"/>
      <c r="I140" s="79"/>
      <c r="J140" s="78"/>
      <c r="K140" s="91"/>
      <c r="L140" s="96"/>
    </row>
    <row r="141" spans="1:12" s="4" customFormat="1" ht="23.25" customHeight="1" x14ac:dyDescent="0.2">
      <c r="A141" s="80" t="s">
        <v>143</v>
      </c>
      <c r="B141" s="76">
        <v>106</v>
      </c>
      <c r="C141" s="76">
        <v>10128532963</v>
      </c>
      <c r="D141" s="77" t="s">
        <v>326</v>
      </c>
      <c r="E141" s="78" t="s">
        <v>327</v>
      </c>
      <c r="F141" s="78" t="s">
        <v>62</v>
      </c>
      <c r="G141" s="78" t="s">
        <v>83</v>
      </c>
      <c r="H141" s="99"/>
      <c r="I141" s="79"/>
      <c r="J141" s="78"/>
      <c r="K141" s="91"/>
      <c r="L141" s="96"/>
    </row>
    <row r="142" spans="1:12" s="4" customFormat="1" ht="23.25" customHeight="1" x14ac:dyDescent="0.2">
      <c r="A142" s="80" t="s">
        <v>143</v>
      </c>
      <c r="B142" s="76">
        <v>107</v>
      </c>
      <c r="C142" s="76">
        <v>10107339978</v>
      </c>
      <c r="D142" s="77" t="s">
        <v>107</v>
      </c>
      <c r="E142" s="78" t="s">
        <v>108</v>
      </c>
      <c r="F142" s="78" t="s">
        <v>34</v>
      </c>
      <c r="G142" s="78" t="s">
        <v>83</v>
      </c>
      <c r="H142" s="99"/>
      <c r="I142" s="79"/>
      <c r="J142" s="78"/>
      <c r="K142" s="91"/>
      <c r="L142" s="96"/>
    </row>
    <row r="143" spans="1:12" s="4" customFormat="1" ht="23.25" customHeight="1" x14ac:dyDescent="0.2">
      <c r="A143" s="80" t="s">
        <v>143</v>
      </c>
      <c r="B143" s="76">
        <v>110</v>
      </c>
      <c r="C143" s="76">
        <v>10091960832</v>
      </c>
      <c r="D143" s="77" t="s">
        <v>328</v>
      </c>
      <c r="E143" s="78" t="s">
        <v>329</v>
      </c>
      <c r="F143" s="78" t="s">
        <v>61</v>
      </c>
      <c r="G143" s="78" t="s">
        <v>82</v>
      </c>
      <c r="H143" s="99"/>
      <c r="I143" s="79"/>
      <c r="J143" s="78"/>
      <c r="K143" s="91"/>
      <c r="L143" s="96"/>
    </row>
    <row r="144" spans="1:12" s="4" customFormat="1" ht="23.25" customHeight="1" x14ac:dyDescent="0.2">
      <c r="A144" s="80" t="s">
        <v>143</v>
      </c>
      <c r="B144" s="76">
        <v>115</v>
      </c>
      <c r="C144" s="76">
        <v>10113019835</v>
      </c>
      <c r="D144" s="77" t="s">
        <v>74</v>
      </c>
      <c r="E144" s="78" t="s">
        <v>330</v>
      </c>
      <c r="F144" s="78" t="s">
        <v>61</v>
      </c>
      <c r="G144" s="78" t="s">
        <v>82</v>
      </c>
      <c r="H144" s="99"/>
      <c r="I144" s="79"/>
      <c r="J144" s="78"/>
      <c r="K144" s="91"/>
      <c r="L144" s="96"/>
    </row>
    <row r="145" spans="1:12" s="4" customFormat="1" ht="23.25" customHeight="1" x14ac:dyDescent="0.2">
      <c r="A145" s="80" t="s">
        <v>143</v>
      </c>
      <c r="B145" s="76">
        <v>116</v>
      </c>
      <c r="C145" s="76">
        <v>10115653383</v>
      </c>
      <c r="D145" s="77" t="s">
        <v>331</v>
      </c>
      <c r="E145" s="78" t="s">
        <v>238</v>
      </c>
      <c r="F145" s="78" t="s">
        <v>61</v>
      </c>
      <c r="G145" s="78" t="s">
        <v>82</v>
      </c>
      <c r="H145" s="99"/>
      <c r="I145" s="79"/>
      <c r="J145" s="78"/>
      <c r="K145" s="91"/>
      <c r="L145" s="96"/>
    </row>
    <row r="146" spans="1:12" s="4" customFormat="1" ht="23.25" customHeight="1" x14ac:dyDescent="0.2">
      <c r="A146" s="80" t="s">
        <v>143</v>
      </c>
      <c r="B146" s="76">
        <v>117</v>
      </c>
      <c r="C146" s="76">
        <v>10103575974</v>
      </c>
      <c r="D146" s="77" t="s">
        <v>332</v>
      </c>
      <c r="E146" s="78" t="s">
        <v>333</v>
      </c>
      <c r="F146" s="78" t="s">
        <v>61</v>
      </c>
      <c r="G146" s="78" t="s">
        <v>73</v>
      </c>
      <c r="H146" s="99"/>
      <c r="I146" s="79"/>
      <c r="J146" s="78"/>
      <c r="K146" s="91"/>
      <c r="L146" s="96"/>
    </row>
    <row r="147" spans="1:12" s="4" customFormat="1" ht="23.25" customHeight="1" x14ac:dyDescent="0.2">
      <c r="A147" s="80" t="s">
        <v>143</v>
      </c>
      <c r="B147" s="76">
        <v>118</v>
      </c>
      <c r="C147" s="76">
        <v>10115495355</v>
      </c>
      <c r="D147" s="77" t="s">
        <v>334</v>
      </c>
      <c r="E147" s="78" t="s">
        <v>335</v>
      </c>
      <c r="F147" s="78" t="s">
        <v>62</v>
      </c>
      <c r="G147" s="78" t="s">
        <v>73</v>
      </c>
      <c r="H147" s="99"/>
      <c r="I147" s="79"/>
      <c r="J147" s="78"/>
      <c r="K147" s="91"/>
      <c r="L147" s="96"/>
    </row>
    <row r="148" spans="1:12" s="4" customFormat="1" ht="23.25" customHeight="1" x14ac:dyDescent="0.2">
      <c r="A148" s="80" t="s">
        <v>143</v>
      </c>
      <c r="B148" s="76">
        <v>119</v>
      </c>
      <c r="C148" s="76">
        <v>10128097776</v>
      </c>
      <c r="D148" s="77" t="s">
        <v>217</v>
      </c>
      <c r="E148" s="78" t="s">
        <v>218</v>
      </c>
      <c r="F148" s="78" t="s">
        <v>61</v>
      </c>
      <c r="G148" s="78" t="s">
        <v>73</v>
      </c>
      <c r="H148" s="99"/>
      <c r="I148" s="79"/>
      <c r="J148" s="78"/>
      <c r="K148" s="91"/>
      <c r="L148" s="96"/>
    </row>
    <row r="149" spans="1:12" s="4" customFormat="1" ht="23.25" customHeight="1" x14ac:dyDescent="0.2">
      <c r="A149" s="80" t="s">
        <v>143</v>
      </c>
      <c r="B149" s="76">
        <v>120</v>
      </c>
      <c r="C149" s="76">
        <v>10128099594</v>
      </c>
      <c r="D149" s="77" t="s">
        <v>336</v>
      </c>
      <c r="E149" s="78" t="s">
        <v>337</v>
      </c>
      <c r="F149" s="78" t="s">
        <v>61</v>
      </c>
      <c r="G149" s="78" t="s">
        <v>73</v>
      </c>
      <c r="H149" s="99"/>
      <c r="I149" s="79"/>
      <c r="J149" s="78"/>
      <c r="K149" s="91"/>
      <c r="L149" s="96"/>
    </row>
    <row r="150" spans="1:12" s="4" customFormat="1" ht="23.25" customHeight="1" x14ac:dyDescent="0.2">
      <c r="A150" s="80" t="s">
        <v>143</v>
      </c>
      <c r="B150" s="76">
        <v>121</v>
      </c>
      <c r="C150" s="76">
        <v>10105736448</v>
      </c>
      <c r="D150" s="77" t="s">
        <v>338</v>
      </c>
      <c r="E150" s="78" t="s">
        <v>339</v>
      </c>
      <c r="F150" s="78" t="s">
        <v>62</v>
      </c>
      <c r="G150" s="78" t="s">
        <v>73</v>
      </c>
      <c r="H150" s="99"/>
      <c r="I150" s="79"/>
      <c r="J150" s="78"/>
      <c r="K150" s="91"/>
      <c r="L150" s="96"/>
    </row>
    <row r="151" spans="1:12" s="4" customFormat="1" ht="23.25" customHeight="1" x14ac:dyDescent="0.2">
      <c r="A151" s="80" t="s">
        <v>143</v>
      </c>
      <c r="B151" s="76">
        <v>122</v>
      </c>
      <c r="C151" s="76">
        <v>10119189944</v>
      </c>
      <c r="D151" s="77" t="s">
        <v>228</v>
      </c>
      <c r="E151" s="78" t="s">
        <v>229</v>
      </c>
      <c r="F151" s="78" t="s">
        <v>62</v>
      </c>
      <c r="G151" s="78" t="s">
        <v>73</v>
      </c>
      <c r="H151" s="99"/>
      <c r="I151" s="79"/>
      <c r="J151" s="78"/>
      <c r="K151" s="91"/>
      <c r="L151" s="96"/>
    </row>
    <row r="152" spans="1:12" s="4" customFormat="1" ht="23.25" customHeight="1" x14ac:dyDescent="0.2">
      <c r="A152" s="80" t="s">
        <v>143</v>
      </c>
      <c r="B152" s="76">
        <v>123</v>
      </c>
      <c r="C152" s="76">
        <v>10128099493</v>
      </c>
      <c r="D152" s="77" t="s">
        <v>340</v>
      </c>
      <c r="E152" s="78" t="s">
        <v>341</v>
      </c>
      <c r="F152" s="78" t="s">
        <v>61</v>
      </c>
      <c r="G152" s="78" t="s">
        <v>73</v>
      </c>
      <c r="H152" s="99"/>
      <c r="I152" s="79"/>
      <c r="J152" s="78"/>
      <c r="K152" s="91"/>
      <c r="L152" s="96"/>
    </row>
    <row r="153" spans="1:12" s="4" customFormat="1" ht="23.25" customHeight="1" x14ac:dyDescent="0.2">
      <c r="A153" s="80" t="s">
        <v>143</v>
      </c>
      <c r="B153" s="76">
        <v>124</v>
      </c>
      <c r="C153" s="76">
        <v>10125782308</v>
      </c>
      <c r="D153" s="77" t="s">
        <v>342</v>
      </c>
      <c r="E153" s="78" t="s">
        <v>343</v>
      </c>
      <c r="F153" s="78" t="s">
        <v>62</v>
      </c>
      <c r="G153" s="78" t="s">
        <v>73</v>
      </c>
      <c r="H153" s="99"/>
      <c r="I153" s="79"/>
      <c r="J153" s="78"/>
      <c r="K153" s="91"/>
      <c r="L153" s="96"/>
    </row>
    <row r="154" spans="1:12" s="4" customFormat="1" ht="23.25" customHeight="1" x14ac:dyDescent="0.2">
      <c r="A154" s="80" t="s">
        <v>143</v>
      </c>
      <c r="B154" s="76">
        <v>125</v>
      </c>
      <c r="C154" s="76">
        <v>10128097978</v>
      </c>
      <c r="D154" s="77" t="s">
        <v>344</v>
      </c>
      <c r="E154" s="78" t="s">
        <v>345</v>
      </c>
      <c r="F154" s="78" t="s">
        <v>61</v>
      </c>
      <c r="G154" s="78" t="s">
        <v>73</v>
      </c>
      <c r="H154" s="99"/>
      <c r="I154" s="79"/>
      <c r="J154" s="78"/>
      <c r="K154" s="91"/>
      <c r="L154" s="96"/>
    </row>
    <row r="155" spans="1:12" s="4" customFormat="1" ht="23.25" customHeight="1" x14ac:dyDescent="0.2">
      <c r="A155" s="80" t="s">
        <v>143</v>
      </c>
      <c r="B155" s="76">
        <v>126</v>
      </c>
      <c r="C155" s="76">
        <v>10127428476</v>
      </c>
      <c r="D155" s="77" t="s">
        <v>346</v>
      </c>
      <c r="E155" s="78" t="s">
        <v>347</v>
      </c>
      <c r="F155" s="78" t="s">
        <v>61</v>
      </c>
      <c r="G155" s="78" t="s">
        <v>73</v>
      </c>
      <c r="H155" s="99"/>
      <c r="I155" s="79"/>
      <c r="J155" s="78"/>
      <c r="K155" s="91"/>
      <c r="L155" s="96"/>
    </row>
    <row r="156" spans="1:12" s="4" customFormat="1" ht="23.25" customHeight="1" x14ac:dyDescent="0.2">
      <c r="A156" s="80" t="s">
        <v>143</v>
      </c>
      <c r="B156" s="76">
        <v>128</v>
      </c>
      <c r="C156" s="76">
        <v>10105423321</v>
      </c>
      <c r="D156" s="77" t="s">
        <v>348</v>
      </c>
      <c r="E156" s="78" t="s">
        <v>349</v>
      </c>
      <c r="F156" s="78" t="s">
        <v>44</v>
      </c>
      <c r="G156" s="78" t="s">
        <v>94</v>
      </c>
      <c r="H156" s="99"/>
      <c r="I156" s="79"/>
      <c r="J156" s="78"/>
      <c r="K156" s="91"/>
      <c r="L156" s="96"/>
    </row>
    <row r="157" spans="1:12" s="4" customFormat="1" ht="23.25" customHeight="1" x14ac:dyDescent="0.2">
      <c r="A157" s="80" t="s">
        <v>143</v>
      </c>
      <c r="B157" s="76">
        <v>129</v>
      </c>
      <c r="C157" s="76">
        <v>10102293251</v>
      </c>
      <c r="D157" s="77" t="s">
        <v>350</v>
      </c>
      <c r="E157" s="78" t="s">
        <v>351</v>
      </c>
      <c r="F157" s="78" t="s">
        <v>44</v>
      </c>
      <c r="G157" s="78" t="s">
        <v>94</v>
      </c>
      <c r="H157" s="99"/>
      <c r="I157" s="79"/>
      <c r="J157" s="78"/>
      <c r="K157" s="91"/>
      <c r="L157" s="96"/>
    </row>
    <row r="158" spans="1:12" s="4" customFormat="1" ht="23.25" customHeight="1" x14ac:dyDescent="0.2">
      <c r="A158" s="80" t="s">
        <v>143</v>
      </c>
      <c r="B158" s="76">
        <v>130</v>
      </c>
      <c r="C158" s="76">
        <v>10104284983</v>
      </c>
      <c r="D158" s="77" t="s">
        <v>119</v>
      </c>
      <c r="E158" s="78" t="s">
        <v>113</v>
      </c>
      <c r="F158" s="78" t="s">
        <v>34</v>
      </c>
      <c r="G158" s="78" t="s">
        <v>94</v>
      </c>
      <c r="H158" s="99"/>
      <c r="I158" s="79"/>
      <c r="J158" s="78"/>
      <c r="K158" s="91"/>
      <c r="L158" s="96"/>
    </row>
    <row r="159" spans="1:12" s="4" customFormat="1" ht="23.25" customHeight="1" x14ac:dyDescent="0.2">
      <c r="A159" s="80" t="s">
        <v>143</v>
      </c>
      <c r="B159" s="76">
        <v>131</v>
      </c>
      <c r="C159" s="76">
        <v>10102502005</v>
      </c>
      <c r="D159" s="77" t="s">
        <v>120</v>
      </c>
      <c r="E159" s="78" t="s">
        <v>121</v>
      </c>
      <c r="F159" s="78" t="s">
        <v>44</v>
      </c>
      <c r="G159" s="78" t="s">
        <v>94</v>
      </c>
      <c r="H159" s="99"/>
      <c r="I159" s="79"/>
      <c r="J159" s="78"/>
      <c r="K159" s="91"/>
      <c r="L159" s="96"/>
    </row>
    <row r="160" spans="1:12" s="4" customFormat="1" ht="23.25" customHeight="1" x14ac:dyDescent="0.2">
      <c r="A160" s="80" t="s">
        <v>143</v>
      </c>
      <c r="B160" s="76">
        <v>132</v>
      </c>
      <c r="C160" s="76">
        <v>10103547177</v>
      </c>
      <c r="D160" s="77" t="s">
        <v>352</v>
      </c>
      <c r="E160" s="78" t="s">
        <v>276</v>
      </c>
      <c r="F160" s="78" t="s">
        <v>44</v>
      </c>
      <c r="G160" s="78" t="s">
        <v>94</v>
      </c>
      <c r="H160" s="99"/>
      <c r="I160" s="79"/>
      <c r="J160" s="78"/>
      <c r="K160" s="91"/>
      <c r="L160" s="96"/>
    </row>
    <row r="161" spans="1:12" s="4" customFormat="1" ht="23.25" customHeight="1" x14ac:dyDescent="0.2">
      <c r="A161" s="80" t="s">
        <v>143</v>
      </c>
      <c r="B161" s="76">
        <v>134</v>
      </c>
      <c r="C161" s="76">
        <v>10105272161</v>
      </c>
      <c r="D161" s="77" t="s">
        <v>353</v>
      </c>
      <c r="E161" s="78" t="s">
        <v>306</v>
      </c>
      <c r="F161" s="78" t="s">
        <v>61</v>
      </c>
      <c r="G161" s="78" t="s">
        <v>153</v>
      </c>
      <c r="H161" s="99"/>
      <c r="I161" s="79"/>
      <c r="J161" s="78"/>
      <c r="K161" s="91"/>
      <c r="L161" s="96"/>
    </row>
    <row r="162" spans="1:12" s="4" customFormat="1" ht="23.25" customHeight="1" x14ac:dyDescent="0.2">
      <c r="A162" s="80" t="s">
        <v>143</v>
      </c>
      <c r="B162" s="76">
        <v>138</v>
      </c>
      <c r="C162" s="76">
        <v>10089765703</v>
      </c>
      <c r="D162" s="77" t="s">
        <v>224</v>
      </c>
      <c r="E162" s="78" t="s">
        <v>225</v>
      </c>
      <c r="F162" s="78" t="s">
        <v>61</v>
      </c>
      <c r="G162" s="78" t="s">
        <v>153</v>
      </c>
      <c r="H162" s="99"/>
      <c r="I162" s="79"/>
      <c r="J162" s="78"/>
      <c r="K162" s="91"/>
      <c r="L162" s="96"/>
    </row>
    <row r="163" spans="1:12" s="4" customFormat="1" ht="23.25" customHeight="1" x14ac:dyDescent="0.2">
      <c r="A163" s="80" t="s">
        <v>143</v>
      </c>
      <c r="B163" s="76">
        <v>139</v>
      </c>
      <c r="C163" s="76">
        <v>10126400579</v>
      </c>
      <c r="D163" s="77" t="s">
        <v>354</v>
      </c>
      <c r="E163" s="78" t="s">
        <v>355</v>
      </c>
      <c r="F163" s="78" t="s">
        <v>61</v>
      </c>
      <c r="G163" s="78" t="s">
        <v>153</v>
      </c>
      <c r="H163" s="99"/>
      <c r="I163" s="79"/>
      <c r="J163" s="78"/>
      <c r="K163" s="91"/>
      <c r="L163" s="96"/>
    </row>
    <row r="164" spans="1:12" s="4" customFormat="1" ht="23.25" customHeight="1" x14ac:dyDescent="0.2">
      <c r="A164" s="80" t="s">
        <v>143</v>
      </c>
      <c r="B164" s="76">
        <v>140</v>
      </c>
      <c r="C164" s="76">
        <v>10128375541</v>
      </c>
      <c r="D164" s="77" t="s">
        <v>356</v>
      </c>
      <c r="E164" s="78" t="s">
        <v>221</v>
      </c>
      <c r="F164" s="78" t="s">
        <v>61</v>
      </c>
      <c r="G164" s="78" t="s">
        <v>153</v>
      </c>
      <c r="H164" s="99"/>
      <c r="I164" s="79"/>
      <c r="J164" s="78"/>
      <c r="K164" s="91"/>
      <c r="L164" s="96"/>
    </row>
    <row r="165" spans="1:12" s="4" customFormat="1" ht="23.25" customHeight="1" x14ac:dyDescent="0.2">
      <c r="A165" s="80" t="s">
        <v>143</v>
      </c>
      <c r="B165" s="76">
        <v>147</v>
      </c>
      <c r="C165" s="76">
        <v>10116023704</v>
      </c>
      <c r="D165" s="77" t="s">
        <v>359</v>
      </c>
      <c r="E165" s="78" t="s">
        <v>360</v>
      </c>
      <c r="F165" s="78" t="s">
        <v>61</v>
      </c>
      <c r="G165" s="78" t="s">
        <v>128</v>
      </c>
      <c r="H165" s="99"/>
      <c r="I165" s="79"/>
      <c r="J165" s="78"/>
      <c r="K165" s="91"/>
      <c r="L165" s="96"/>
    </row>
    <row r="166" spans="1:12" s="4" customFormat="1" ht="23.25" customHeight="1" x14ac:dyDescent="0.2">
      <c r="A166" s="80" t="s">
        <v>143</v>
      </c>
      <c r="B166" s="76">
        <v>148</v>
      </c>
      <c r="C166" s="76">
        <v>10127677141</v>
      </c>
      <c r="D166" s="77" t="s">
        <v>361</v>
      </c>
      <c r="E166" s="78" t="s">
        <v>362</v>
      </c>
      <c r="F166" s="78" t="s">
        <v>61</v>
      </c>
      <c r="G166" s="78" t="s">
        <v>128</v>
      </c>
      <c r="H166" s="99"/>
      <c r="I166" s="79"/>
      <c r="J166" s="78"/>
      <c r="K166" s="91"/>
      <c r="L166" s="96"/>
    </row>
    <row r="167" spans="1:12" s="4" customFormat="1" ht="23.25" customHeight="1" x14ac:dyDescent="0.2">
      <c r="A167" s="80" t="s">
        <v>143</v>
      </c>
      <c r="B167" s="76">
        <v>149</v>
      </c>
      <c r="C167" s="76">
        <v>10116255591</v>
      </c>
      <c r="D167" s="77" t="s">
        <v>363</v>
      </c>
      <c r="E167" s="78" t="s">
        <v>138</v>
      </c>
      <c r="F167" s="78" t="s">
        <v>34</v>
      </c>
      <c r="G167" s="78" t="s">
        <v>128</v>
      </c>
      <c r="H167" s="99"/>
      <c r="I167" s="79"/>
      <c r="J167" s="78"/>
      <c r="K167" s="91"/>
      <c r="L167" s="95" t="s">
        <v>387</v>
      </c>
    </row>
    <row r="168" spans="1:12" s="4" customFormat="1" ht="23.25" customHeight="1" x14ac:dyDescent="0.2">
      <c r="A168" s="80" t="s">
        <v>143</v>
      </c>
      <c r="B168" s="76">
        <v>150</v>
      </c>
      <c r="C168" s="76">
        <v>10103716020</v>
      </c>
      <c r="D168" s="77" t="s">
        <v>126</v>
      </c>
      <c r="E168" s="78" t="s">
        <v>127</v>
      </c>
      <c r="F168" s="78" t="s">
        <v>34</v>
      </c>
      <c r="G168" s="78" t="s">
        <v>128</v>
      </c>
      <c r="H168" s="99"/>
      <c r="I168" s="79"/>
      <c r="J168" s="78"/>
      <c r="K168" s="91"/>
      <c r="L168" s="96"/>
    </row>
    <row r="169" spans="1:12" s="4" customFormat="1" ht="23.25" customHeight="1" x14ac:dyDescent="0.2">
      <c r="A169" s="80" t="s">
        <v>143</v>
      </c>
      <c r="B169" s="76">
        <v>151</v>
      </c>
      <c r="C169" s="76">
        <v>10128427576</v>
      </c>
      <c r="D169" s="77" t="s">
        <v>364</v>
      </c>
      <c r="E169" s="78" t="s">
        <v>365</v>
      </c>
      <c r="F169" s="78" t="s">
        <v>61</v>
      </c>
      <c r="G169" s="78" t="s">
        <v>128</v>
      </c>
      <c r="H169" s="99"/>
      <c r="I169" s="79"/>
      <c r="J169" s="78"/>
      <c r="K169" s="91"/>
      <c r="L169" s="96"/>
    </row>
    <row r="170" spans="1:12" s="4" customFormat="1" ht="23.25" customHeight="1" x14ac:dyDescent="0.2">
      <c r="A170" s="80" t="s">
        <v>143</v>
      </c>
      <c r="B170" s="76">
        <v>152</v>
      </c>
      <c r="C170" s="76">
        <v>10128503055</v>
      </c>
      <c r="D170" s="77" t="s">
        <v>366</v>
      </c>
      <c r="E170" s="78" t="s">
        <v>367</v>
      </c>
      <c r="F170" s="78" t="s">
        <v>62</v>
      </c>
      <c r="G170" s="78" t="s">
        <v>128</v>
      </c>
      <c r="H170" s="99"/>
      <c r="I170" s="79"/>
      <c r="J170" s="78"/>
      <c r="K170" s="91"/>
      <c r="L170" s="96"/>
    </row>
    <row r="171" spans="1:12" s="4" customFormat="1" ht="23.25" customHeight="1" x14ac:dyDescent="0.2">
      <c r="A171" s="80" t="s">
        <v>143</v>
      </c>
      <c r="B171" s="76">
        <v>154</v>
      </c>
      <c r="C171" s="76">
        <v>10127676838</v>
      </c>
      <c r="D171" s="77" t="s">
        <v>368</v>
      </c>
      <c r="E171" s="78" t="s">
        <v>369</v>
      </c>
      <c r="F171" s="78" t="s">
        <v>62</v>
      </c>
      <c r="G171" s="78" t="s">
        <v>128</v>
      </c>
      <c r="H171" s="99"/>
      <c r="I171" s="79"/>
      <c r="J171" s="78"/>
      <c r="K171" s="91"/>
      <c r="L171" s="95" t="s">
        <v>387</v>
      </c>
    </row>
    <row r="172" spans="1:12" s="4" customFormat="1" ht="23.25" customHeight="1" x14ac:dyDescent="0.2">
      <c r="A172" s="80" t="s">
        <v>143</v>
      </c>
      <c r="B172" s="76">
        <v>155</v>
      </c>
      <c r="C172" s="76">
        <v>10105861437</v>
      </c>
      <c r="D172" s="77" t="s">
        <v>370</v>
      </c>
      <c r="E172" s="78" t="s">
        <v>371</v>
      </c>
      <c r="F172" s="78" t="s">
        <v>61</v>
      </c>
      <c r="G172" s="78" t="s">
        <v>26</v>
      </c>
      <c r="H172" s="99"/>
      <c r="I172" s="79"/>
      <c r="J172" s="78"/>
      <c r="K172" s="91"/>
      <c r="L172" s="96"/>
    </row>
    <row r="173" spans="1:12" s="4" customFormat="1" ht="23.25" customHeight="1" x14ac:dyDescent="0.2">
      <c r="A173" s="80" t="s">
        <v>143</v>
      </c>
      <c r="B173" s="76">
        <v>157</v>
      </c>
      <c r="C173" s="76">
        <v>10191176546</v>
      </c>
      <c r="D173" s="77" t="s">
        <v>372</v>
      </c>
      <c r="E173" s="78" t="s">
        <v>97</v>
      </c>
      <c r="F173" s="78" t="s">
        <v>61</v>
      </c>
      <c r="G173" s="78" t="s">
        <v>26</v>
      </c>
      <c r="H173" s="99"/>
      <c r="I173" s="79"/>
      <c r="J173" s="78"/>
      <c r="K173" s="91"/>
      <c r="L173" s="96"/>
    </row>
    <row r="174" spans="1:12" s="4" customFormat="1" ht="23.25" customHeight="1" x14ac:dyDescent="0.2">
      <c r="A174" s="80" t="s">
        <v>143</v>
      </c>
      <c r="B174" s="76">
        <v>159</v>
      </c>
      <c r="C174" s="76">
        <v>10127889733</v>
      </c>
      <c r="D174" s="77" t="s">
        <v>373</v>
      </c>
      <c r="E174" s="78" t="s">
        <v>271</v>
      </c>
      <c r="F174" s="78" t="s">
        <v>61</v>
      </c>
      <c r="G174" s="78" t="s">
        <v>26</v>
      </c>
      <c r="H174" s="99"/>
      <c r="I174" s="79"/>
      <c r="J174" s="78"/>
      <c r="K174" s="91"/>
      <c r="L174" s="96"/>
    </row>
    <row r="175" spans="1:12" s="4" customFormat="1" ht="23.25" customHeight="1" x14ac:dyDescent="0.2">
      <c r="A175" s="80" t="s">
        <v>143</v>
      </c>
      <c r="B175" s="76">
        <v>160</v>
      </c>
      <c r="C175" s="76">
        <v>10095071094</v>
      </c>
      <c r="D175" s="77" t="s">
        <v>50</v>
      </c>
      <c r="E175" s="78" t="s">
        <v>129</v>
      </c>
      <c r="F175" s="78" t="s">
        <v>34</v>
      </c>
      <c r="G175" s="78" t="s">
        <v>26</v>
      </c>
      <c r="H175" s="99"/>
      <c r="I175" s="79"/>
      <c r="J175" s="78"/>
      <c r="K175" s="91"/>
      <c r="L175" s="96"/>
    </row>
    <row r="176" spans="1:12" s="4" customFormat="1" ht="23.25" customHeight="1" x14ac:dyDescent="0.2">
      <c r="A176" s="80" t="s">
        <v>143</v>
      </c>
      <c r="B176" s="76">
        <v>161</v>
      </c>
      <c r="C176" s="76">
        <v>10126131003</v>
      </c>
      <c r="D176" s="77" t="s">
        <v>374</v>
      </c>
      <c r="E176" s="78" t="s">
        <v>375</v>
      </c>
      <c r="F176" s="78" t="s">
        <v>61</v>
      </c>
      <c r="G176" s="78" t="s">
        <v>26</v>
      </c>
      <c r="H176" s="99"/>
      <c r="I176" s="79"/>
      <c r="J176" s="78"/>
      <c r="K176" s="91"/>
      <c r="L176" s="96"/>
    </row>
    <row r="177" spans="1:12" s="4" customFormat="1" ht="23.25" customHeight="1" x14ac:dyDescent="0.2">
      <c r="A177" s="80" t="s">
        <v>143</v>
      </c>
      <c r="B177" s="76">
        <v>162</v>
      </c>
      <c r="C177" s="76">
        <v>10125915680</v>
      </c>
      <c r="D177" s="77" t="s">
        <v>376</v>
      </c>
      <c r="E177" s="78" t="s">
        <v>318</v>
      </c>
      <c r="F177" s="78" t="s">
        <v>61</v>
      </c>
      <c r="G177" s="78" t="s">
        <v>26</v>
      </c>
      <c r="H177" s="99"/>
      <c r="I177" s="79"/>
      <c r="J177" s="78"/>
      <c r="K177" s="91"/>
      <c r="L177" s="96"/>
    </row>
    <row r="178" spans="1:12" s="4" customFormat="1" ht="23.25" customHeight="1" x14ac:dyDescent="0.2">
      <c r="A178" s="80" t="s">
        <v>143</v>
      </c>
      <c r="B178" s="76">
        <v>163</v>
      </c>
      <c r="C178" s="76">
        <v>10092372777</v>
      </c>
      <c r="D178" s="77" t="s">
        <v>377</v>
      </c>
      <c r="E178" s="78" t="s">
        <v>96</v>
      </c>
      <c r="F178" s="78" t="s">
        <v>44</v>
      </c>
      <c r="G178" s="78" t="s">
        <v>213</v>
      </c>
      <c r="H178" s="99"/>
      <c r="I178" s="79"/>
      <c r="J178" s="78"/>
      <c r="K178" s="91"/>
      <c r="L178" s="96"/>
    </row>
    <row r="179" spans="1:12" s="4" customFormat="1" ht="23.25" customHeight="1" x14ac:dyDescent="0.2">
      <c r="A179" s="80" t="s">
        <v>386</v>
      </c>
      <c r="B179" s="76">
        <v>15</v>
      </c>
      <c r="C179" s="76">
        <v>10125311957</v>
      </c>
      <c r="D179" s="77" t="s">
        <v>157</v>
      </c>
      <c r="E179" s="78" t="s">
        <v>158</v>
      </c>
      <c r="F179" s="78" t="s">
        <v>44</v>
      </c>
      <c r="G179" s="78" t="s">
        <v>148</v>
      </c>
      <c r="H179" s="99"/>
      <c r="I179" s="79"/>
      <c r="J179" s="78"/>
      <c r="K179" s="91"/>
      <c r="L179" s="97" t="s">
        <v>388</v>
      </c>
    </row>
    <row r="180" spans="1:12" s="4" customFormat="1" ht="23.25" customHeight="1" x14ac:dyDescent="0.2">
      <c r="A180" s="80" t="s">
        <v>386</v>
      </c>
      <c r="B180" s="76">
        <v>84</v>
      </c>
      <c r="C180" s="76">
        <v>10113113195</v>
      </c>
      <c r="D180" s="77" t="s">
        <v>57</v>
      </c>
      <c r="E180" s="78" t="s">
        <v>117</v>
      </c>
      <c r="F180" s="78" t="s">
        <v>61</v>
      </c>
      <c r="G180" s="78" t="s">
        <v>47</v>
      </c>
      <c r="H180" s="99"/>
      <c r="I180" s="79"/>
      <c r="J180" s="78"/>
      <c r="K180" s="91"/>
      <c r="L180" s="97" t="s">
        <v>389</v>
      </c>
    </row>
    <row r="181" spans="1:12" s="4" customFormat="1" ht="23.25" customHeight="1" x14ac:dyDescent="0.2">
      <c r="A181" s="80" t="s">
        <v>386</v>
      </c>
      <c r="B181" s="76">
        <v>85</v>
      </c>
      <c r="C181" s="76">
        <v>10115657528</v>
      </c>
      <c r="D181" s="77" t="s">
        <v>226</v>
      </c>
      <c r="E181" s="78" t="s">
        <v>227</v>
      </c>
      <c r="F181" s="78" t="s">
        <v>61</v>
      </c>
      <c r="G181" s="78" t="s">
        <v>47</v>
      </c>
      <c r="H181" s="99"/>
      <c r="I181" s="79"/>
      <c r="J181" s="78"/>
      <c r="K181" s="91"/>
      <c r="L181" s="97" t="s">
        <v>389</v>
      </c>
    </row>
    <row r="182" spans="1:12" s="4" customFormat="1" ht="23.25" customHeight="1" x14ac:dyDescent="0.2">
      <c r="A182" s="80" t="s">
        <v>386</v>
      </c>
      <c r="B182" s="76">
        <v>133</v>
      </c>
      <c r="C182" s="76">
        <v>10096753036</v>
      </c>
      <c r="D182" s="77" t="s">
        <v>122</v>
      </c>
      <c r="E182" s="78" t="s">
        <v>123</v>
      </c>
      <c r="F182" s="78" t="s">
        <v>44</v>
      </c>
      <c r="G182" s="78" t="s">
        <v>94</v>
      </c>
      <c r="H182" s="99"/>
      <c r="I182" s="79"/>
      <c r="J182" s="78"/>
      <c r="K182" s="91"/>
      <c r="L182" s="95" t="s">
        <v>389</v>
      </c>
    </row>
    <row r="183" spans="1:12" s="4" customFormat="1" ht="23.25" customHeight="1" x14ac:dyDescent="0.2">
      <c r="A183" s="80" t="s">
        <v>144</v>
      </c>
      <c r="B183" s="76">
        <v>96</v>
      </c>
      <c r="C183" s="76">
        <v>10092384194</v>
      </c>
      <c r="D183" s="77" t="s">
        <v>92</v>
      </c>
      <c r="E183" s="78" t="s">
        <v>93</v>
      </c>
      <c r="F183" s="78" t="s">
        <v>34</v>
      </c>
      <c r="G183" s="78" t="s">
        <v>27</v>
      </c>
      <c r="H183" s="99"/>
      <c r="I183" s="79"/>
      <c r="J183" s="78"/>
      <c r="K183" s="91"/>
      <c r="L183" s="96"/>
    </row>
    <row r="184" spans="1:12" s="4" customFormat="1" ht="23.25" customHeight="1" x14ac:dyDescent="0.2">
      <c r="A184" s="80" t="s">
        <v>144</v>
      </c>
      <c r="B184" s="76">
        <v>98</v>
      </c>
      <c r="C184" s="76">
        <v>10114021561</v>
      </c>
      <c r="D184" s="77" t="s">
        <v>378</v>
      </c>
      <c r="E184" s="78" t="s">
        <v>379</v>
      </c>
      <c r="F184" s="78" t="s">
        <v>44</v>
      </c>
      <c r="G184" s="78" t="s">
        <v>27</v>
      </c>
      <c r="H184" s="99"/>
      <c r="I184" s="79"/>
      <c r="J184" s="78"/>
      <c r="K184" s="91"/>
      <c r="L184" s="96"/>
    </row>
    <row r="185" spans="1:12" s="4" customFormat="1" ht="23.25" customHeight="1" thickBot="1" x14ac:dyDescent="0.25">
      <c r="A185" s="81" t="s">
        <v>144</v>
      </c>
      <c r="B185" s="82">
        <v>109</v>
      </c>
      <c r="C185" s="82">
        <v>10105935704</v>
      </c>
      <c r="D185" s="83" t="s">
        <v>380</v>
      </c>
      <c r="E185" s="84" t="s">
        <v>302</v>
      </c>
      <c r="F185" s="84" t="s">
        <v>61</v>
      </c>
      <c r="G185" s="84" t="s">
        <v>83</v>
      </c>
      <c r="H185" s="100"/>
      <c r="I185" s="89"/>
      <c r="J185" s="84"/>
      <c r="K185" s="92"/>
      <c r="L185" s="98"/>
    </row>
    <row r="186" spans="1:12" s="4" customFormat="1" ht="7.5" customHeight="1" thickTop="1" thickBot="1" x14ac:dyDescent="0.25">
      <c r="A186" s="63"/>
      <c r="B186" s="71"/>
      <c r="C186" s="72"/>
      <c r="D186" s="47"/>
      <c r="E186" s="47"/>
      <c r="F186" s="63"/>
      <c r="G186" s="47"/>
      <c r="H186" s="73"/>
      <c r="I186" s="73"/>
      <c r="J186" s="74"/>
      <c r="K186" s="74"/>
      <c r="L186" s="74"/>
    </row>
    <row r="187" spans="1:12" s="4" customFormat="1" ht="18" customHeight="1" thickTop="1" x14ac:dyDescent="0.2">
      <c r="A187" s="119" t="s">
        <v>4</v>
      </c>
      <c r="B187" s="120"/>
      <c r="C187" s="120"/>
      <c r="D187" s="120"/>
      <c r="E187" s="61"/>
      <c r="F187" s="61"/>
      <c r="G187" s="120" t="s">
        <v>5</v>
      </c>
      <c r="H187" s="120"/>
      <c r="I187" s="120"/>
      <c r="J187" s="120"/>
      <c r="K187" s="120"/>
      <c r="L187" s="121"/>
    </row>
    <row r="188" spans="1:12" s="4" customFormat="1" ht="12" customHeight="1" x14ac:dyDescent="0.2">
      <c r="A188" s="32" t="s">
        <v>390</v>
      </c>
      <c r="B188" s="33"/>
      <c r="C188" s="37"/>
      <c r="D188" s="34"/>
      <c r="E188" s="48"/>
      <c r="F188" s="49"/>
      <c r="G188" s="64" t="s">
        <v>35</v>
      </c>
      <c r="H188" s="65">
        <v>22</v>
      </c>
      <c r="I188" s="66"/>
      <c r="K188" s="67" t="s">
        <v>33</v>
      </c>
      <c r="L188" s="68">
        <f>COUNTIF(F23:F185,"ЗМС")</f>
        <v>0</v>
      </c>
    </row>
    <row r="189" spans="1:12" s="4" customFormat="1" ht="12" customHeight="1" x14ac:dyDescent="0.2">
      <c r="A189" s="32" t="s">
        <v>391</v>
      </c>
      <c r="B189" s="8"/>
      <c r="C189" s="38"/>
      <c r="D189" s="26"/>
      <c r="E189" s="50"/>
      <c r="F189" s="51"/>
      <c r="G189" s="64" t="s">
        <v>28</v>
      </c>
      <c r="H189" s="65">
        <f>H190+H194</f>
        <v>163</v>
      </c>
      <c r="I189" s="66"/>
      <c r="K189" s="67" t="s">
        <v>20</v>
      </c>
      <c r="L189" s="68">
        <f>COUNTIF(F23:F185,"МСМК")</f>
        <v>0</v>
      </c>
    </row>
    <row r="190" spans="1:12" s="4" customFormat="1" ht="12" customHeight="1" x14ac:dyDescent="0.2">
      <c r="A190" s="32" t="s">
        <v>392</v>
      </c>
      <c r="B190" s="8"/>
      <c r="C190" s="39"/>
      <c r="D190" s="26"/>
      <c r="E190" s="50"/>
      <c r="F190" s="51"/>
      <c r="G190" s="64" t="s">
        <v>29</v>
      </c>
      <c r="H190" s="65">
        <f>H191+H192+H193</f>
        <v>160</v>
      </c>
      <c r="I190" s="66"/>
      <c r="K190" s="67" t="s">
        <v>23</v>
      </c>
      <c r="L190" s="68">
        <f>COUNTIF(F23:F185,"МС")</f>
        <v>0</v>
      </c>
    </row>
    <row r="191" spans="1:12" s="4" customFormat="1" ht="12" customHeight="1" x14ac:dyDescent="0.2">
      <c r="A191" s="32" t="s">
        <v>393</v>
      </c>
      <c r="B191" s="8"/>
      <c r="C191" s="39"/>
      <c r="D191" s="26"/>
      <c r="E191" s="50"/>
      <c r="F191" s="51"/>
      <c r="G191" s="64" t="s">
        <v>30</v>
      </c>
      <c r="H191" s="65">
        <f>COUNT(A23:A185)</f>
        <v>63</v>
      </c>
      <c r="I191" s="66"/>
      <c r="K191" s="67" t="s">
        <v>34</v>
      </c>
      <c r="L191" s="68">
        <f>COUNTIF(F23:F185,"КМС")</f>
        <v>31</v>
      </c>
    </row>
    <row r="192" spans="1:12" s="4" customFormat="1" ht="12" customHeight="1" x14ac:dyDescent="0.2">
      <c r="A192" s="32"/>
      <c r="B192" s="8"/>
      <c r="C192" s="39"/>
      <c r="D192" s="26"/>
      <c r="E192" s="50"/>
      <c r="F192" s="51"/>
      <c r="G192" s="64" t="s">
        <v>31</v>
      </c>
      <c r="H192" s="65">
        <f>COUNTIF(A23:A185,"НФ")</f>
        <v>93</v>
      </c>
      <c r="I192" s="66"/>
      <c r="K192" s="67" t="s">
        <v>44</v>
      </c>
      <c r="L192" s="68">
        <f>COUNTIF(F23:F185,"1 СР")</f>
        <v>38</v>
      </c>
    </row>
    <row r="193" spans="1:12" s="4" customFormat="1" ht="12" customHeight="1" x14ac:dyDescent="0.2">
      <c r="A193" s="32"/>
      <c r="B193" s="8"/>
      <c r="C193" s="8"/>
      <c r="D193" s="26"/>
      <c r="E193" s="50"/>
      <c r="F193" s="51"/>
      <c r="G193" s="64" t="s">
        <v>36</v>
      </c>
      <c r="H193" s="65">
        <f>COUNTIF(A23:A185,"ДСКВ")</f>
        <v>4</v>
      </c>
      <c r="I193" s="66"/>
      <c r="K193" s="45" t="s">
        <v>61</v>
      </c>
      <c r="L193" s="58">
        <f>COUNTIF(F23:F185,"2 СР")</f>
        <v>77</v>
      </c>
    </row>
    <row r="194" spans="1:12" s="4" customFormat="1" ht="12" customHeight="1" x14ac:dyDescent="0.2">
      <c r="A194" s="32"/>
      <c r="B194" s="8"/>
      <c r="C194" s="8"/>
      <c r="D194" s="26"/>
      <c r="E194" s="52"/>
      <c r="F194" s="53"/>
      <c r="G194" s="64" t="s">
        <v>32</v>
      </c>
      <c r="H194" s="65">
        <f>COUNTIF(A23:A185,"НС")</f>
        <v>3</v>
      </c>
      <c r="I194" s="69"/>
      <c r="J194" s="70"/>
      <c r="K194" s="45" t="s">
        <v>62</v>
      </c>
      <c r="L194" s="62">
        <f>COUNTIF(F23:F185,"3 СР")</f>
        <v>17</v>
      </c>
    </row>
    <row r="195" spans="1:12" s="4" customFormat="1" ht="6.75" customHeight="1" x14ac:dyDescent="0.2">
      <c r="A195" s="17"/>
      <c r="B195" s="88"/>
      <c r="C195" s="88"/>
      <c r="D195" s="1"/>
      <c r="E195" s="1"/>
      <c r="F195" s="1"/>
      <c r="G195" s="1"/>
      <c r="H195" s="1"/>
      <c r="I195" s="1"/>
      <c r="J195" s="46"/>
      <c r="K195" s="1"/>
      <c r="L195" s="18"/>
    </row>
    <row r="196" spans="1:12" s="4" customFormat="1" ht="15.75" customHeight="1" x14ac:dyDescent="0.2">
      <c r="A196" s="116" t="s">
        <v>395</v>
      </c>
      <c r="B196" s="117"/>
      <c r="C196" s="117"/>
      <c r="D196" s="117"/>
      <c r="E196" s="117" t="s">
        <v>11</v>
      </c>
      <c r="F196" s="117"/>
      <c r="G196" s="117"/>
      <c r="H196" s="117"/>
      <c r="I196" s="117" t="s">
        <v>3</v>
      </c>
      <c r="J196" s="117"/>
      <c r="K196" s="117"/>
      <c r="L196" s="118"/>
    </row>
    <row r="197" spans="1:12" s="4" customFormat="1" ht="9.75" customHeight="1" x14ac:dyDescent="0.2">
      <c r="A197" s="103"/>
      <c r="B197" s="104"/>
      <c r="C197" s="104"/>
      <c r="D197" s="104"/>
      <c r="E197" s="104"/>
      <c r="F197" s="105"/>
      <c r="G197" s="105"/>
      <c r="H197" s="105"/>
      <c r="I197" s="105"/>
      <c r="J197" s="105"/>
      <c r="K197" s="105"/>
      <c r="L197" s="106"/>
    </row>
    <row r="198" spans="1:12" s="4" customFormat="1" ht="9.75" customHeight="1" x14ac:dyDescent="0.2">
      <c r="A198" s="85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7"/>
    </row>
    <row r="199" spans="1:12" s="4" customFormat="1" ht="9.75" customHeight="1" x14ac:dyDescent="0.2">
      <c r="A199" s="85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7"/>
    </row>
    <row r="200" spans="1:12" s="4" customFormat="1" ht="9.75" customHeight="1" x14ac:dyDescent="0.2">
      <c r="A200" s="103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7"/>
    </row>
    <row r="201" spans="1:12" s="4" customFormat="1" ht="9.75" customHeight="1" x14ac:dyDescent="0.2">
      <c r="A201" s="103"/>
      <c r="B201" s="104"/>
      <c r="C201" s="104"/>
      <c r="D201" s="104"/>
      <c r="E201" s="104"/>
      <c r="F201" s="108"/>
      <c r="G201" s="108"/>
      <c r="H201" s="108"/>
      <c r="I201" s="108"/>
      <c r="J201" s="108"/>
      <c r="K201" s="108"/>
      <c r="L201" s="109"/>
    </row>
    <row r="202" spans="1:12" s="4" customFormat="1" ht="15.75" customHeight="1" thickBot="1" x14ac:dyDescent="0.25">
      <c r="A202" s="110" t="str">
        <f>G19</f>
        <v>ЮДИНА Л.Н. (ВК г. Забайкальский край)</v>
      </c>
      <c r="B202" s="101"/>
      <c r="C202" s="101"/>
      <c r="D202" s="101"/>
      <c r="E202" s="101" t="str">
        <f>G17</f>
        <v>МЕЛЬНИК А.И. (ВК, Г. Краснодар)</v>
      </c>
      <c r="F202" s="101"/>
      <c r="G202" s="101"/>
      <c r="H202" s="101"/>
      <c r="I202" s="101" t="str">
        <f>G18</f>
        <v>СОЛУКОВА Н.В. (ВК., г. Краснодар)</v>
      </c>
      <c r="J202" s="101"/>
      <c r="K202" s="101"/>
      <c r="L202" s="102"/>
    </row>
    <row r="203" spans="1:12" s="4" customFormat="1" ht="14.25" customHeight="1" thickTop="1" x14ac:dyDescent="0.2">
      <c r="A203" s="1"/>
      <c r="B203" s="14"/>
      <c r="C203" s="14"/>
      <c r="D203" s="1"/>
      <c r="E203" s="1"/>
      <c r="F203" s="1"/>
      <c r="G203" s="1"/>
      <c r="H203" s="1"/>
      <c r="I203" s="1"/>
      <c r="J203" s="46"/>
      <c r="K203" s="1"/>
      <c r="L203" s="1"/>
    </row>
    <row r="204" spans="1:12" s="4" customFormat="1" ht="26.25" customHeight="1" x14ac:dyDescent="0.2">
      <c r="A204" s="1"/>
      <c r="B204" s="14"/>
      <c r="C204" s="14"/>
      <c r="D204" s="1"/>
      <c r="E204" s="1"/>
      <c r="F204" s="1"/>
      <c r="G204" s="1"/>
      <c r="H204" s="1"/>
      <c r="I204" s="1"/>
      <c r="J204" s="46"/>
      <c r="K204" s="1"/>
      <c r="L204" s="1"/>
    </row>
    <row r="205" spans="1:12" s="4" customFormat="1" ht="26.25" customHeight="1" x14ac:dyDescent="0.2">
      <c r="A205" s="1"/>
      <c r="B205" s="14"/>
      <c r="C205" s="14"/>
      <c r="D205" s="1"/>
      <c r="E205" s="1"/>
      <c r="F205" s="1"/>
      <c r="G205" s="1"/>
      <c r="H205" s="1"/>
      <c r="I205" s="1"/>
      <c r="J205" s="46"/>
      <c r="K205" s="1"/>
      <c r="L205" s="1"/>
    </row>
    <row r="206" spans="1:12" s="4" customFormat="1" ht="26.25" customHeight="1" x14ac:dyDescent="0.2">
      <c r="A206" s="1"/>
      <c r="B206" s="14"/>
      <c r="C206" s="14"/>
      <c r="D206" s="1"/>
      <c r="E206" s="1"/>
      <c r="F206" s="1"/>
      <c r="G206" s="1"/>
      <c r="H206" s="1"/>
      <c r="I206" s="1"/>
      <c r="J206" s="46"/>
      <c r="K206" s="1"/>
      <c r="L206" s="1"/>
    </row>
    <row r="207" spans="1:12" s="4" customFormat="1" ht="26.25" customHeight="1" x14ac:dyDescent="0.2">
      <c r="A207" s="1"/>
      <c r="B207" s="14"/>
      <c r="C207" s="14"/>
      <c r="D207" s="1"/>
      <c r="E207" s="1"/>
      <c r="F207" s="1"/>
      <c r="G207" s="1"/>
      <c r="H207" s="1"/>
      <c r="I207" s="1"/>
      <c r="J207" s="46"/>
      <c r="K207" s="1"/>
      <c r="L207" s="1"/>
    </row>
    <row r="208" spans="1:12" s="4" customFormat="1" ht="26.25" customHeight="1" x14ac:dyDescent="0.2">
      <c r="A208" s="1"/>
      <c r="B208" s="14"/>
      <c r="C208" s="14"/>
      <c r="D208" s="1"/>
      <c r="E208" s="1"/>
      <c r="F208" s="1"/>
      <c r="G208" s="1"/>
      <c r="H208" s="1"/>
      <c r="I208" s="1"/>
      <c r="J208" s="46"/>
      <c r="K208" s="1"/>
      <c r="L208" s="1"/>
    </row>
    <row r="209" spans="1:12" s="4" customFormat="1" ht="26.25" customHeight="1" x14ac:dyDescent="0.2">
      <c r="A209" s="1"/>
      <c r="B209" s="14"/>
      <c r="C209" s="14"/>
      <c r="D209" s="1"/>
      <c r="E209" s="1"/>
      <c r="F209" s="1"/>
      <c r="G209" s="1"/>
      <c r="H209" s="1"/>
      <c r="I209" s="1"/>
      <c r="J209" s="46"/>
      <c r="K209" s="1"/>
      <c r="L209" s="1"/>
    </row>
    <row r="210" spans="1:12" ht="26.25" customHeight="1" x14ac:dyDescent="0.2"/>
    <row r="211" spans="1:12" ht="26.25" customHeight="1" x14ac:dyDescent="0.2"/>
    <row r="212" spans="1:12" ht="9" customHeight="1" x14ac:dyDescent="0.2"/>
    <row r="222" spans="1:12" ht="9.75" customHeight="1" x14ac:dyDescent="0.2"/>
  </sheetData>
  <mergeCells count="40">
    <mergeCell ref="A21:A22"/>
    <mergeCell ref="A1:L1"/>
    <mergeCell ref="A2:L2"/>
    <mergeCell ref="A3:L3"/>
    <mergeCell ref="A4:L4"/>
    <mergeCell ref="A5:L5"/>
    <mergeCell ref="A6:L6"/>
    <mergeCell ref="A7:L7"/>
    <mergeCell ref="A9:L9"/>
    <mergeCell ref="A8:L8"/>
    <mergeCell ref="A12:L12"/>
    <mergeCell ref="A10:L10"/>
    <mergeCell ref="A11:L11"/>
    <mergeCell ref="B21:B22"/>
    <mergeCell ref="C21:C22"/>
    <mergeCell ref="H15:L15"/>
    <mergeCell ref="E21:E22"/>
    <mergeCell ref="A196:D196"/>
    <mergeCell ref="E196:H196"/>
    <mergeCell ref="I196:L196"/>
    <mergeCell ref="F21:F22"/>
    <mergeCell ref="G21:G22"/>
    <mergeCell ref="H21:H22"/>
    <mergeCell ref="A187:D187"/>
    <mergeCell ref="G187:L187"/>
    <mergeCell ref="L21:L22"/>
    <mergeCell ref="A15:G15"/>
    <mergeCell ref="K21:K22"/>
    <mergeCell ref="I21:I22"/>
    <mergeCell ref="J21:J22"/>
    <mergeCell ref="D21:D22"/>
    <mergeCell ref="I202:L202"/>
    <mergeCell ref="A197:E197"/>
    <mergeCell ref="F197:L197"/>
    <mergeCell ref="A200:E200"/>
    <mergeCell ref="F200:L200"/>
    <mergeCell ref="A201:E201"/>
    <mergeCell ref="F201:L201"/>
    <mergeCell ref="A202:D202"/>
    <mergeCell ref="E202:H202"/>
  </mergeCells>
  <conditionalFormatting sqref="B188:B1048576 B1 B6:B7 B9:B11 B13:B14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188:G194">
    <cfRule type="duplicateValues" dxfId="0" priority="1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групповая гонка</vt:lpstr>
      <vt:lpstr>'групповая гонка'!Заголовки_для_печати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2022-04-14T09:22:39Z</dcterms:modified>
</cp:coreProperties>
</file>