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время'!$B$22:$H$22</definedName>
    <definedName name="_xlnm.Print_Titles" localSheetId="0">'ВС гонка на время'!$22:$22</definedName>
    <definedName name="_xlnm.Print_Area" localSheetId="0">'ВС гонка на время'!$A$1:$K$50</definedName>
  </definedNames>
  <calcPr calcId="144525"/>
</workbook>
</file>

<file path=xl/calcChain.xml><?xml version="1.0" encoding="utf-8"?>
<calcChain xmlns="http://schemas.openxmlformats.org/spreadsheetml/2006/main">
  <c r="K42" i="106" l="1"/>
  <c r="K41" i="106"/>
  <c r="K40" i="106"/>
  <c r="K39" i="106"/>
  <c r="H42" i="106" l="1"/>
  <c r="H41" i="106" l="1"/>
  <c r="H40" i="106"/>
  <c r="K38" i="106"/>
  <c r="K37" i="106"/>
  <c r="K36" i="106"/>
  <c r="I50" i="106" l="1"/>
  <c r="E50" i="106"/>
  <c r="A50" i="106"/>
</calcChain>
</file>

<file path=xl/sharedStrings.xml><?xml version="1.0" encoding="utf-8"?>
<sst xmlns="http://schemas.openxmlformats.org/spreadsheetml/2006/main" count="145" uniqueCount="122">
  <si>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</si>
  <si>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</si>
  <si>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</si>
  <si>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</si>
  <si>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</si>
  <si>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</si>
  <si>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</si>
  <si>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</si>
  <si>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</si>
  <si>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</si>
  <si>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</si>
  <si>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</si>
  <si>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</si>
  <si>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</si>
  <si>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</si>
  <si>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</si>
  <si>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</si>
  <si>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</si>
  <si>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</si>
  <si>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</si>
  <si>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</si>
  <si>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</si>
  <si>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</si>
  <si>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</si>
  <si>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</si>
  <si>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</si>
  <si>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</si>
  <si>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</si>
  <si>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</si>
  <si>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</si>
  <si>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</si>
  <si>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</si>
  <si>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</si>
  <si>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</si>
  <si>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</si>
  <si>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</si>
  <si>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</si>
  <si>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</si>
  <si>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</si>
  <si>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</si>
  <si>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</si>
  <si>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</si>
  <si>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</si>
  <si>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</si>
  <si>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</si>
  <si>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</si>
  <si>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</si>
  <si>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</si>
  <si>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</si>
  <si>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</si>
  <si>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Юноши 15-16 лет</t>
  </si>
  <si>
    <t>ЧЕРНЫШОВ М.Ю. (г.Пенза)</t>
  </si>
  <si>
    <t>БОЯРОВ В.В. (ВК, г. Саранск)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</si>
  <si>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</si>
  <si>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</si>
  <si>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</si>
  <si>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</si>
  <si>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</si>
  <si>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</si>
  <si>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</si>
  <si>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</si>
  <si>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(ППФО)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</si>
  <si>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</si>
  <si>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t>ДАТА ПРОВЕДЕНИЯ: 06 июня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</si>
  <si>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</si>
  <si>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№ ЕКП 2025: 2008580018030590</t>
  </si>
  <si>
    <t>45</t>
  </si>
  <si>
    <t>10092373585</t>
  </si>
  <si>
    <t>Тельнов Лев Алексеевич</t>
  </si>
  <si>
    <t>12.11.2009</t>
  </si>
  <si>
    <t>Пензенская обл.</t>
  </si>
  <si>
    <t>0:00:38,24</t>
  </si>
  <si>
    <t>72</t>
  </si>
  <si>
    <t>10080979725</t>
  </si>
  <si>
    <t>Матинов Артем Александрович</t>
  </si>
  <si>
    <t>31.05.2010</t>
  </si>
  <si>
    <t>Мордовия</t>
  </si>
  <si>
    <t>0:00:38,32</t>
  </si>
  <si>
    <t>123</t>
  </si>
  <si>
    <t>10076198534</t>
  </si>
  <si>
    <t>Журавлев Артем Константинович</t>
  </si>
  <si>
    <t>26.03.2009</t>
  </si>
  <si>
    <t>0:00:38,36</t>
  </si>
  <si>
    <t>589</t>
  </si>
  <si>
    <t>10090058117</t>
  </si>
  <si>
    <t>Оплюшкин Роман Витальевич</t>
  </si>
  <si>
    <t>19.04.2010</t>
  </si>
  <si>
    <t>0:00:38,69</t>
  </si>
  <si>
    <t>85</t>
  </si>
  <si>
    <t>10090065086</t>
  </si>
  <si>
    <t>Есин Николай Владимирович</t>
  </si>
  <si>
    <t>02.09.2009</t>
  </si>
  <si>
    <t>0:00:39,12</t>
  </si>
  <si>
    <t>69</t>
  </si>
  <si>
    <t>10090374678</t>
  </si>
  <si>
    <t>Семин Максим Андреевич</t>
  </si>
  <si>
    <t>27.11.2010</t>
  </si>
  <si>
    <t>0:00:39,31</t>
  </si>
  <si>
    <t>222</t>
  </si>
  <si>
    <t>10090417017</t>
  </si>
  <si>
    <t>Моршна Матвей Андреевич</t>
  </si>
  <si>
    <t>10.05.2010</t>
  </si>
  <si>
    <t>0:00:40,38</t>
  </si>
  <si>
    <t>58</t>
  </si>
  <si>
    <t>10100114589</t>
  </si>
  <si>
    <t>Алексеев Олег Дмитриевич</t>
  </si>
  <si>
    <t>18.07.2010</t>
  </si>
  <si>
    <t>0:00:42,33</t>
  </si>
  <si>
    <t>17</t>
  </si>
  <si>
    <t>10103575267</t>
  </si>
  <si>
    <t>Кочергин Дмитрий Владимирович</t>
  </si>
  <si>
    <t>08.10.2009</t>
  </si>
  <si>
    <t>НС</t>
  </si>
  <si>
    <t>585</t>
  </si>
  <si>
    <t>10102332152</t>
  </si>
  <si>
    <t>Морозов Ярослав Алексеевич</t>
  </si>
  <si>
    <t>26.06.2009</t>
  </si>
  <si>
    <t>582</t>
  </si>
  <si>
    <t>10127774242</t>
  </si>
  <si>
    <t>Перьков Александр Сергеевич</t>
  </si>
  <si>
    <t>12.05.2009</t>
  </si>
  <si>
    <t>ПЕРВЕНСТВО ПРИВОЛЖСКОГО ФЕДЕРАЛЬНОГО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</si>
</sst>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b/>
      <sz val="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42334</xdr:colOff>
      <xdr:row>0</xdr:row>
      <xdr:rowOff>0</xdr:rowOff>
    </xdr:from>
    <xdr:to>
      <xdr:col>2</xdr:col>
      <xdr:colOff>766234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2334" y="0"/>
          <a:ext cx="1748367" cy="119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4"/>
  <sheetViews>
    <sheetView tabSelected="1" view="pageBreakPreview" zoomScale="90" zoomScaleNormal="70" zoomScaleSheetLayoutView="90" zoomScalePageLayoutView="50" workbookViewId="0">
      <selection activeCell="A12" sqref="A12:K1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5.441406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customFormat="1" ht="2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customFormat="1" ht="21" x14ac:dyDescent="0.25">
      <c r="A3" s="95" t="s">
        <v>58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customFormat="1" ht="21" x14ac:dyDescent="0.25">
      <c r="A4" s="95" t="s">
        <v>59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customFormat="1" ht="21" x14ac:dyDescent="0.25">
      <c r="A5" s="95" t="s">
        <v>60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customFormat="1" ht="25.8" x14ac:dyDescent="0.25">
      <c r="A6" s="128" t="s">
        <v>121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customFormat="1" ht="28.8" hidden="1" x14ac:dyDescent="0.25">
      <c r="A7" s="96" t="s">
        <v>61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customFormat="1" ht="21" x14ac:dyDescent="0.25">
      <c r="A8" s="97" t="s">
        <v>11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customFormat="1" ht="21.6" thickBot="1" x14ac:dyDescent="0.3">
      <c r="A9" s="98" t="s">
        <v>24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19.5" customHeight="1" thickTop="1" x14ac:dyDescent="0.25">
      <c r="A10" s="99" t="s">
        <v>16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ht="18" customHeight="1" x14ac:dyDescent="0.25">
      <c r="A11" s="102" t="s">
        <v>39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ht="19.5" customHeight="1" x14ac:dyDescent="0.25">
      <c r="A12" s="102" t="s">
        <v>50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5.25" customHeight="1" x14ac:dyDescent="0.25">
      <c r="A13" s="92" t="s">
        <v>24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</row>
    <row r="14" spans="1:11" ht="15.6" x14ac:dyDescent="0.25">
      <c r="A14" s="105" t="s">
        <v>53</v>
      </c>
      <c r="B14" s="106"/>
      <c r="C14" s="106"/>
      <c r="D14" s="106"/>
      <c r="E14" s="2"/>
      <c r="F14" s="91" t="s">
        <v>62</v>
      </c>
      <c r="G14" s="91"/>
      <c r="H14" s="12"/>
      <c r="I14" s="12"/>
      <c r="J14" s="3"/>
      <c r="K14" s="4" t="s">
        <v>44</v>
      </c>
    </row>
    <row r="15" spans="1:11" ht="15.6" x14ac:dyDescent="0.25">
      <c r="A15" s="107" t="s">
        <v>63</v>
      </c>
      <c r="B15" s="108"/>
      <c r="C15" s="108"/>
      <c r="D15" s="108"/>
      <c r="E15" s="5"/>
      <c r="F15" s="31" t="s">
        <v>64</v>
      </c>
      <c r="G15" s="31"/>
      <c r="H15" s="13"/>
      <c r="I15" s="13"/>
      <c r="J15" s="6"/>
      <c r="K15" s="7" t="s">
        <v>65</v>
      </c>
    </row>
    <row r="16" spans="1:11" ht="14.4" x14ac:dyDescent="0.25">
      <c r="A16" s="109" t="s">
        <v>6</v>
      </c>
      <c r="B16" s="110"/>
      <c r="C16" s="110"/>
      <c r="D16" s="110"/>
      <c r="E16" s="110"/>
      <c r="F16" s="110"/>
      <c r="G16" s="111"/>
      <c r="H16" s="112" t="s">
        <v>0</v>
      </c>
      <c r="I16" s="113"/>
      <c r="J16" s="113"/>
      <c r="K16" s="114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 t="s">
        <v>51</v>
      </c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5" t="s">
        <v>52</v>
      </c>
      <c r="H18" s="43" t="s">
        <v>31</v>
      </c>
      <c r="I18" s="44"/>
      <c r="J18" s="44"/>
      <c r="K18" s="62" t="s">
        <v>54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5" t="s">
        <v>55</v>
      </c>
      <c r="H19" s="43" t="s">
        <v>32</v>
      </c>
      <c r="I19" s="44"/>
      <c r="J19" s="44"/>
      <c r="K19" s="62" t="s">
        <v>56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6" t="s">
        <v>57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 x14ac:dyDescent="0.25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80" t="s">
        <v>38</v>
      </c>
      <c r="I22" s="71"/>
      <c r="J22" s="79" t="s">
        <v>18</v>
      </c>
      <c r="K22" s="79" t="s">
        <v>9</v>
      </c>
    </row>
    <row r="23" spans="1:11" s="75" customFormat="1" ht="24.9" customHeight="1" x14ac:dyDescent="0.3">
      <c r="A23" s="90">
        <v>1</v>
      </c>
      <c r="B23" s="90" t="s">
        <v>66</v>
      </c>
      <c r="C23" s="90" t="s">
        <v>67</v>
      </c>
      <c r="D23" s="90" t="s">
        <v>68</v>
      </c>
      <c r="E23" s="90" t="s">
        <v>69</v>
      </c>
      <c r="F23" s="90" t="s">
        <v>20</v>
      </c>
      <c r="G23" s="90" t="s">
        <v>70</v>
      </c>
      <c r="H23" s="90" t="s">
        <v>71</v>
      </c>
      <c r="I23" s="72"/>
      <c r="J23" s="73"/>
      <c r="K23" s="74"/>
    </row>
    <row r="24" spans="1:11" s="75" customFormat="1" ht="24.9" customHeight="1" x14ac:dyDescent="0.3">
      <c r="A24" s="90">
        <v>2</v>
      </c>
      <c r="B24" s="90" t="s">
        <v>72</v>
      </c>
      <c r="C24" s="90" t="s">
        <v>73</v>
      </c>
      <c r="D24" s="90" t="s">
        <v>74</v>
      </c>
      <c r="E24" s="90" t="s">
        <v>75</v>
      </c>
      <c r="F24" s="90" t="s">
        <v>47</v>
      </c>
      <c r="G24" s="90" t="s">
        <v>76</v>
      </c>
      <c r="H24" s="90" t="s">
        <v>77</v>
      </c>
      <c r="I24" s="72"/>
      <c r="J24" s="76"/>
      <c r="K24" s="77"/>
    </row>
    <row r="25" spans="1:11" s="75" customFormat="1" ht="24.9" customHeight="1" x14ac:dyDescent="0.3">
      <c r="A25" s="90">
        <v>3</v>
      </c>
      <c r="B25" s="90" t="s">
        <v>78</v>
      </c>
      <c r="C25" s="90" t="s">
        <v>79</v>
      </c>
      <c r="D25" s="90" t="s">
        <v>80</v>
      </c>
      <c r="E25" s="90" t="s">
        <v>81</v>
      </c>
      <c r="F25" s="90" t="s">
        <v>20</v>
      </c>
      <c r="G25" s="90" t="s">
        <v>76</v>
      </c>
      <c r="H25" s="90" t="s">
        <v>82</v>
      </c>
      <c r="I25" s="72"/>
      <c r="J25" s="76"/>
      <c r="K25" s="77"/>
    </row>
    <row r="26" spans="1:11" s="75" customFormat="1" ht="24.9" customHeight="1" x14ac:dyDescent="0.3">
      <c r="A26" s="90">
        <v>4</v>
      </c>
      <c r="B26" s="90" t="s">
        <v>83</v>
      </c>
      <c r="C26" s="90" t="s">
        <v>84</v>
      </c>
      <c r="D26" s="90" t="s">
        <v>85</v>
      </c>
      <c r="E26" s="90" t="s">
        <v>86</v>
      </c>
      <c r="F26" s="90" t="s">
        <v>47</v>
      </c>
      <c r="G26" s="90" t="s">
        <v>70</v>
      </c>
      <c r="H26" s="90" t="s">
        <v>87</v>
      </c>
      <c r="I26" s="72"/>
      <c r="J26" s="76"/>
      <c r="K26" s="78"/>
    </row>
    <row r="27" spans="1:11" s="75" customFormat="1" ht="24.9" customHeight="1" x14ac:dyDescent="0.3">
      <c r="A27" s="90">
        <v>5</v>
      </c>
      <c r="B27" s="90" t="s">
        <v>88</v>
      </c>
      <c r="C27" s="90" t="s">
        <v>89</v>
      </c>
      <c r="D27" s="90" t="s">
        <v>90</v>
      </c>
      <c r="E27" s="90" t="s">
        <v>91</v>
      </c>
      <c r="F27" s="90" t="s">
        <v>20</v>
      </c>
      <c r="G27" s="90" t="s">
        <v>76</v>
      </c>
      <c r="H27" s="90" t="s">
        <v>92</v>
      </c>
      <c r="I27" s="72"/>
      <c r="J27" s="76"/>
      <c r="K27" s="78"/>
    </row>
    <row r="28" spans="1:11" s="75" customFormat="1" ht="24.9" customHeight="1" x14ac:dyDescent="0.3">
      <c r="A28" s="90">
        <v>6</v>
      </c>
      <c r="B28" s="90" t="s">
        <v>93</v>
      </c>
      <c r="C28" s="90" t="s">
        <v>94</v>
      </c>
      <c r="D28" s="90" t="s">
        <v>95</v>
      </c>
      <c r="E28" s="90" t="s">
        <v>96</v>
      </c>
      <c r="F28" s="90" t="s">
        <v>47</v>
      </c>
      <c r="G28" s="90" t="s">
        <v>76</v>
      </c>
      <c r="H28" s="90" t="s">
        <v>97</v>
      </c>
      <c r="I28" s="72"/>
      <c r="J28" s="76"/>
      <c r="K28" s="78"/>
    </row>
    <row r="29" spans="1:11" s="75" customFormat="1" ht="24.9" customHeight="1" x14ac:dyDescent="0.3">
      <c r="A29" s="90">
        <v>7</v>
      </c>
      <c r="B29" s="90" t="s">
        <v>98</v>
      </c>
      <c r="C29" s="90" t="s">
        <v>99</v>
      </c>
      <c r="D29" s="90" t="s">
        <v>100</v>
      </c>
      <c r="E29" s="90" t="s">
        <v>101</v>
      </c>
      <c r="F29" s="90" t="s">
        <v>49</v>
      </c>
      <c r="G29" s="90" t="s">
        <v>76</v>
      </c>
      <c r="H29" s="90" t="s">
        <v>102</v>
      </c>
      <c r="I29" s="72"/>
      <c r="J29" s="76"/>
      <c r="K29" s="78"/>
    </row>
    <row r="30" spans="1:11" s="75" customFormat="1" ht="24.9" customHeight="1" x14ac:dyDescent="0.3">
      <c r="A30" s="90">
        <v>8</v>
      </c>
      <c r="B30" s="90" t="s">
        <v>103</v>
      </c>
      <c r="C30" s="90" t="s">
        <v>104</v>
      </c>
      <c r="D30" s="90" t="s">
        <v>105</v>
      </c>
      <c r="E30" s="90" t="s">
        <v>106</v>
      </c>
      <c r="F30" s="90" t="s">
        <v>47</v>
      </c>
      <c r="G30" s="90" t="s">
        <v>70</v>
      </c>
      <c r="H30" s="90" t="s">
        <v>107</v>
      </c>
      <c r="I30" s="72"/>
      <c r="J30" s="76"/>
      <c r="K30" s="78"/>
    </row>
    <row r="31" spans="1:11" s="75" customFormat="1" ht="24.9" customHeight="1" x14ac:dyDescent="0.3">
      <c r="A31" s="90" t="s">
        <v>112</v>
      </c>
      <c r="B31" s="90" t="s">
        <v>108</v>
      </c>
      <c r="C31" s="90" t="s">
        <v>109</v>
      </c>
      <c r="D31" s="90" t="s">
        <v>110</v>
      </c>
      <c r="E31" s="90" t="s">
        <v>111</v>
      </c>
      <c r="F31" s="90" t="s">
        <v>47</v>
      </c>
      <c r="G31" s="90" t="s">
        <v>70</v>
      </c>
      <c r="H31" s="90"/>
      <c r="I31" s="72"/>
      <c r="J31" s="76"/>
      <c r="K31" s="78"/>
    </row>
    <row r="32" spans="1:11" s="75" customFormat="1" ht="24.9" customHeight="1" x14ac:dyDescent="0.3">
      <c r="A32" s="90" t="s">
        <v>112</v>
      </c>
      <c r="B32" s="90" t="s">
        <v>113</v>
      </c>
      <c r="C32" s="90" t="s">
        <v>114</v>
      </c>
      <c r="D32" s="90" t="s">
        <v>115</v>
      </c>
      <c r="E32" s="90" t="s">
        <v>116</v>
      </c>
      <c r="F32" s="90" t="s">
        <v>47</v>
      </c>
      <c r="G32" s="90" t="s">
        <v>70</v>
      </c>
      <c r="H32" s="90"/>
      <c r="I32" s="72"/>
      <c r="J32" s="76"/>
      <c r="K32" s="78"/>
    </row>
    <row r="33" spans="1:26" s="75" customFormat="1" ht="24.9" customHeight="1" x14ac:dyDescent="0.3">
      <c r="A33" s="90" t="s">
        <v>112</v>
      </c>
      <c r="B33" s="90" t="s">
        <v>117</v>
      </c>
      <c r="C33" s="90" t="s">
        <v>118</v>
      </c>
      <c r="D33" s="90" t="s">
        <v>119</v>
      </c>
      <c r="E33" s="90" t="s">
        <v>120</v>
      </c>
      <c r="F33" s="90" t="s">
        <v>49</v>
      </c>
      <c r="G33" s="90" t="s">
        <v>70</v>
      </c>
      <c r="H33" s="90"/>
      <c r="I33" s="72"/>
      <c r="J33" s="76"/>
      <c r="K33" s="78"/>
    </row>
    <row r="34" spans="1:26" ht="24.9" customHeight="1" x14ac:dyDescent="0.3">
      <c r="A34" s="81"/>
      <c r="B34" s="82"/>
      <c r="C34" s="82"/>
      <c r="D34" s="82"/>
      <c r="E34" s="82"/>
      <c r="F34" s="82"/>
      <c r="G34" s="82"/>
      <c r="H34" s="83"/>
      <c r="I34" s="83"/>
      <c r="J34" s="84"/>
      <c r="K34" s="84"/>
    </row>
    <row r="35" spans="1:26" ht="14.4" x14ac:dyDescent="0.25">
      <c r="A35" s="116" t="s">
        <v>3</v>
      </c>
      <c r="B35" s="117"/>
      <c r="C35" s="117"/>
      <c r="D35" s="117"/>
      <c r="E35" s="64"/>
      <c r="F35" s="64"/>
      <c r="G35" s="118" t="s">
        <v>25</v>
      </c>
      <c r="H35" s="118"/>
      <c r="I35" s="117"/>
      <c r="J35" s="119"/>
      <c r="K35" s="120"/>
    </row>
    <row r="36" spans="1:26" x14ac:dyDescent="0.25">
      <c r="A36" s="54" t="s">
        <v>33</v>
      </c>
      <c r="B36" s="17"/>
      <c r="C36" s="17"/>
      <c r="D36" s="55"/>
      <c r="E36" s="19"/>
      <c r="F36" s="52"/>
      <c r="G36" s="18" t="s">
        <v>21</v>
      </c>
      <c r="H36" s="48">
        <v>3</v>
      </c>
      <c r="I36" s="58"/>
      <c r="J36" s="35" t="s">
        <v>19</v>
      </c>
      <c r="K36" s="61">
        <f>COUNTIF(F23:F33,"ЗМС")</f>
        <v>0</v>
      </c>
    </row>
    <row r="37" spans="1:26" x14ac:dyDescent="0.25">
      <c r="A37" s="54" t="s">
        <v>34</v>
      </c>
      <c r="B37" s="17"/>
      <c r="C37" s="17"/>
      <c r="D37" s="55"/>
      <c r="E37" s="1"/>
      <c r="F37" s="53"/>
      <c r="G37" s="20" t="s">
        <v>45</v>
      </c>
      <c r="H37" s="47">
        <v>15</v>
      </c>
      <c r="I37" s="50"/>
      <c r="J37" s="35" t="s">
        <v>15</v>
      </c>
      <c r="K37" s="61">
        <f>COUNTIF(F24:F33,"МСМК")</f>
        <v>0</v>
      </c>
    </row>
    <row r="38" spans="1:26" x14ac:dyDescent="0.25">
      <c r="A38" s="54" t="s">
        <v>35</v>
      </c>
      <c r="B38" s="17"/>
      <c r="C38" s="17"/>
      <c r="D38" s="55"/>
      <c r="E38" s="1"/>
      <c r="F38" s="53"/>
      <c r="G38" s="20" t="s">
        <v>46</v>
      </c>
      <c r="H38" s="47">
        <v>15</v>
      </c>
      <c r="I38" s="50"/>
      <c r="J38" s="35" t="s">
        <v>17</v>
      </c>
      <c r="K38" s="61">
        <f>COUNTIF(F25:F35,"МС")</f>
        <v>0</v>
      </c>
    </row>
    <row r="39" spans="1:26" ht="9.75" customHeight="1" x14ac:dyDescent="0.25">
      <c r="A39" s="54" t="s">
        <v>36</v>
      </c>
      <c r="B39" s="17"/>
      <c r="C39" s="17"/>
      <c r="D39" s="55"/>
      <c r="E39" s="1"/>
      <c r="F39" s="53"/>
      <c r="G39" s="20" t="s">
        <v>40</v>
      </c>
      <c r="H39" s="48">
        <v>15</v>
      </c>
      <c r="I39" s="49"/>
      <c r="J39" s="35" t="s">
        <v>20</v>
      </c>
      <c r="K39" s="61">
        <f>COUNTIF(F23:F36,"КМС")</f>
        <v>3</v>
      </c>
    </row>
    <row r="40" spans="1:26" x14ac:dyDescent="0.25">
      <c r="A40" s="54"/>
      <c r="B40" s="17"/>
      <c r="C40" s="17"/>
      <c r="D40" s="55"/>
      <c r="E40" s="1"/>
      <c r="F40" s="53"/>
      <c r="G40" s="20" t="s">
        <v>41</v>
      </c>
      <c r="H40" s="48">
        <f>COUNTIF(A23:A33,"НФ")</f>
        <v>0</v>
      </c>
      <c r="I40" s="49"/>
      <c r="J40" s="69" t="s">
        <v>47</v>
      </c>
      <c r="K40" s="61">
        <f>COUNTIF(F23:F37,"1 сп.р.")</f>
        <v>6</v>
      </c>
    </row>
    <row r="41" spans="1:26" x14ac:dyDescent="0.25">
      <c r="A41" s="54"/>
      <c r="B41" s="17"/>
      <c r="C41" s="17"/>
      <c r="D41" s="55"/>
      <c r="E41" s="1"/>
      <c r="F41" s="53"/>
      <c r="G41" s="20" t="s">
        <v>42</v>
      </c>
      <c r="H41" s="36">
        <f>COUNTIF(A23:A33,"НС")</f>
        <v>3</v>
      </c>
      <c r="I41" s="51"/>
      <c r="J41" s="70" t="s">
        <v>49</v>
      </c>
      <c r="K41" s="61">
        <f>COUNTIF(F23:F38,"2 сп.р.")</f>
        <v>2</v>
      </c>
    </row>
    <row r="42" spans="1:26" x14ac:dyDescent="0.25">
      <c r="A42" s="54"/>
      <c r="B42" s="17"/>
      <c r="C42" s="17"/>
      <c r="D42" s="55"/>
      <c r="E42" s="22"/>
      <c r="F42" s="59"/>
      <c r="G42" s="20" t="s">
        <v>43</v>
      </c>
      <c r="H42" s="36">
        <f>COUNTIF(A23:A33,"ДСКВ")</f>
        <v>0</v>
      </c>
      <c r="I42" s="60"/>
      <c r="J42" s="70" t="s">
        <v>48</v>
      </c>
      <c r="K42" s="61">
        <f>COUNTIF(F23:F39,"3 сп.р.")</f>
        <v>0</v>
      </c>
    </row>
    <row r="43" spans="1:26" x14ac:dyDescent="0.25">
      <c r="A43" s="23"/>
      <c r="K43" s="24"/>
    </row>
    <row r="44" spans="1:26" ht="15.6" x14ac:dyDescent="0.25">
      <c r="A44" s="121" t="s">
        <v>2</v>
      </c>
      <c r="B44" s="122"/>
      <c r="C44" s="122"/>
      <c r="D44" s="122"/>
      <c r="E44" s="123" t="s">
        <v>7</v>
      </c>
      <c r="F44" s="123"/>
      <c r="G44" s="123"/>
      <c r="H44" s="123"/>
      <c r="I44" s="123" t="s">
        <v>37</v>
      </c>
      <c r="J44" s="123"/>
      <c r="K44" s="124"/>
    </row>
    <row r="45" spans="1:26" x14ac:dyDescent="0.25">
      <c r="A45" s="23"/>
      <c r="B45" s="1"/>
      <c r="C45" s="1"/>
      <c r="E45" s="1"/>
      <c r="F45" s="19"/>
      <c r="G45" s="19"/>
      <c r="H45" s="19"/>
      <c r="I45" s="19"/>
      <c r="J45" s="19"/>
      <c r="K45" s="28"/>
    </row>
    <row r="46" spans="1:26" x14ac:dyDescent="0.25">
      <c r="A46" s="25"/>
      <c r="D46" s="26"/>
      <c r="E46" s="56"/>
      <c r="F46" s="26"/>
      <c r="G46" s="26"/>
      <c r="H46" s="57"/>
      <c r="I46" s="57"/>
      <c r="J46" s="26"/>
      <c r="K46" s="27"/>
    </row>
    <row r="47" spans="1:26" s="11" customFormat="1" x14ac:dyDescent="0.25">
      <c r="A47" s="25"/>
      <c r="B47" s="26"/>
      <c r="C47" s="26"/>
      <c r="D47" s="26"/>
      <c r="E47" s="56"/>
      <c r="F47" s="26"/>
      <c r="G47" s="26"/>
      <c r="H47" s="57"/>
      <c r="I47" s="57"/>
      <c r="J47" s="26"/>
      <c r="K47" s="2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9" customFormat="1" ht="18" x14ac:dyDescent="0.25">
      <c r="A48" s="25"/>
      <c r="B48" s="26"/>
      <c r="C48" s="26"/>
      <c r="D48" s="26"/>
      <c r="E48" s="56"/>
      <c r="F48" s="26"/>
      <c r="G48" s="26"/>
      <c r="H48" s="57"/>
      <c r="I48" s="57"/>
      <c r="J48" s="26"/>
      <c r="K48" s="27"/>
    </row>
    <row r="49" spans="1:11" x14ac:dyDescent="0.25">
      <c r="A49" s="25"/>
      <c r="D49" s="26"/>
      <c r="E49" s="56"/>
      <c r="F49" s="26"/>
      <c r="G49" s="26"/>
      <c r="H49" s="57"/>
      <c r="I49" s="57"/>
      <c r="J49" s="26"/>
      <c r="K49" s="27"/>
    </row>
    <row r="50" spans="1:11" ht="16.2" thickBot="1" x14ac:dyDescent="0.3">
      <c r="A50" s="125" t="str">
        <f>G19</f>
        <v>БУКОВА О.Ю.(IК, г. Пенза)</v>
      </c>
      <c r="B50" s="126"/>
      <c r="C50" s="126"/>
      <c r="D50" s="126"/>
      <c r="E50" s="126" t="str">
        <f>G18</f>
        <v>БОЯРОВ В.В. (ВК, г. Саранск)</v>
      </c>
      <c r="F50" s="126"/>
      <c r="G50" s="126"/>
      <c r="H50" s="126"/>
      <c r="I50" s="126" t="str">
        <f>G20</f>
        <v>КОЧЕТКОВ Д.А. (ВК, г. Саранск)</v>
      </c>
      <c r="J50" s="126"/>
      <c r="K50" s="127"/>
    </row>
    <row r="51" spans="1:11" ht="14.4" thickTop="1" x14ac:dyDescent="0.25"/>
    <row r="52" spans="1:11" ht="18" x14ac:dyDescent="0.25">
      <c r="A52" s="39"/>
      <c r="B52" s="40"/>
      <c r="C52" s="40"/>
      <c r="D52" s="39"/>
      <c r="E52" s="41"/>
      <c r="F52" s="39"/>
      <c r="G52" s="39"/>
      <c r="H52" s="42"/>
      <c r="I52" s="42"/>
      <c r="J52" s="39"/>
      <c r="K52" s="39"/>
    </row>
    <row r="53" spans="1:11" ht="21" x14ac:dyDescent="0.25">
      <c r="A53" s="37"/>
      <c r="B53" s="37"/>
      <c r="C53" s="38"/>
      <c r="D53" s="115"/>
      <c r="E53" s="115"/>
      <c r="F53" s="115"/>
      <c r="G53" s="115"/>
    </row>
    <row r="54" spans="1:11" ht="18" x14ac:dyDescent="0.25">
      <c r="D54" s="39"/>
    </row>
  </sheetData>
  <autoFilter ref="B22:H22">
    <sortState ref="B22:H57">
      <sortCondition ref="H21"/>
    </sortState>
  </autoFilter>
  <sortState ref="A22:G58">
    <sortCondition ref="A22:A58"/>
  </sortState>
  <mergeCells count="26">
    <mergeCell ref="A14:D14"/>
    <mergeCell ref="A15:D15"/>
    <mergeCell ref="A16:G16"/>
    <mergeCell ref="H16:K16"/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2025-06-06T08:31:09Z</cp:lastPrinted>
  <dcterms:created xsi:type="dcterms:W3CDTF">1996-10-08T23:32:33Z</dcterms:created>
  <dcterms:modified xsi:type="dcterms:W3CDTF">2025-06-06T08:31:28Z</dcterms:modified>
</cp:coreProperties>
</file>