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Классик\"/>
    </mc:Choice>
  </mc:AlternateContent>
  <xr:revisionPtr revIDLastSave="0" documentId="13_ncr:1_{8E52ED71-BE07-475E-9113-BA8FF992EB65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ЧР Классик" sheetId="106" r:id="rId1"/>
  </sheets>
  <definedNames>
    <definedName name="_xlnm._FilterDatabase" localSheetId="0" hidden="1">'ЧР Классик'!$A$21:$I$21</definedName>
    <definedName name="_xlnm.Print_Titles" localSheetId="0">'ЧР Классик'!$21:$21</definedName>
    <definedName name="_xlnm.Print_Area" localSheetId="0">'ЧР Классик'!$A$1:$K$53</definedName>
  </definedNames>
  <calcPr calcId="191029"/>
</workbook>
</file>

<file path=xl/calcChain.xml><?xml version="1.0" encoding="utf-8"?>
<calcChain xmlns="http://schemas.openxmlformats.org/spreadsheetml/2006/main">
  <c r="H45" i="106" l="1"/>
  <c r="H43" i="106"/>
  <c r="H42" i="106"/>
  <c r="K45" i="106" l="1"/>
  <c r="K44" i="106"/>
  <c r="K43" i="106"/>
  <c r="K42" i="106"/>
  <c r="K41" i="106"/>
  <c r="K40" i="106"/>
  <c r="K39" i="106" l="1"/>
  <c r="I53" i="106" l="1"/>
  <c r="E53" i="106"/>
  <c r="A53" i="106"/>
</calcChain>
</file>

<file path=xl/sharedStrings.xml><?xml version="1.0" encoding="utf-8"?>
<sst xmlns="http://schemas.openxmlformats.org/spreadsheetml/2006/main" count="132" uniqueCount="104">
  <si>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</si>
  <si>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</si>
  <si>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</si>
  <si>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</si>
  <si>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</si>
  <si>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</si>
  <si>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</si>
  <si>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</si>
  <si>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</si>
  <si>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</si>
  <si>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</si>
  <si>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</si>
  <si>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</si>
  <si>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</si>
  <si>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</si>
  <si>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</si>
  <si>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</si>
  <si>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</si>
  <si>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</si>
  <si>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</si>
  <si>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</si>
  <si>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</si>
  <si>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</si>
  <si>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</si>
  <si>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</si>
  <si>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</si>
  <si>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</si>
  <si>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</si>
  <si>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</si>
  <si>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</si>
  <si>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</si>
  <si>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</si>
  <si>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</si>
  <si>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</si>
  <si>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</si>
  <si>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</si>
  <si>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</si>
  <si>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</si>
  <si>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</si>
  <si>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</si>
  <si>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</si>
  <si>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</si>
  <si>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</si>
  <si>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</si>
  <si>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</si>
  <si>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</si>
  <si>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</si>
  <si>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t>ЧЕРНЫШОВ М.Ю. (г.Пенза)</t>
  </si>
  <si>
    <t>РЕЗУЛЬТАТ (квал.)</t>
  </si>
  <si>
    <t>Результат (финал)</t>
  </si>
  <si>
    <t>МИНИСТЕРСТВО СПОРТА РЕСПУБЛИКИ МОРДОВИЯ</t>
  </si>
  <si>
    <t>РОО"ФЕДЕРАЦИЯ ВЕЛОСИПЕДНОГО СПОРТА РЕСПУБЛИКИ МОРДОВИЯ"</t>
  </si>
  <si>
    <t>ГБУ ДО  РМ"СШОР ПО ВЕЛОСПОРТУ"</t>
  </si>
  <si>
    <t>ЧЕМПИОНАТ РОССИИ</t>
  </si>
  <si>
    <t>МЕСТО ПРОВЕДЕНИЯ: г. Саранск</t>
  </si>
  <si>
    <t>ДЫШАКОВ А.С. (ВК, г. Москва)</t>
  </si>
  <si>
    <t>МЯГКОВА Е.А.(IК, г. Саранск)</t>
  </si>
  <si>
    <t>8 м</t>
  </si>
  <si>
    <t>450 м</t>
  </si>
  <si>
    <t>Женщины</t>
  </si>
  <si>
    <t>№ ЕКП 2025:2008130019030021</t>
  </si>
  <si>
    <t>ВМХ - гонка - "Классик" (или "Классик-смешанная")</t>
  </si>
  <si>
    <t>ДАТА ПРОВЕДЕНИЯ: 25 июля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</si>
  <si>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</si>
  <si>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30м</t>
    </r>
  </si>
  <si>
    <t>№ ВРВС: 0080011611Я</t>
  </si>
  <si>
    <t>ИГОНОВА О.М. (IК, г. Саранск)</t>
  </si>
  <si>
    <t>Бондаренко Ярослава Александровна</t>
  </si>
  <si>
    <t>27.02.1997</t>
  </si>
  <si>
    <t>Москва</t>
  </si>
  <si>
    <t>Васькова Виктория Витальевна</t>
  </si>
  <si>
    <t>03.07.2001</t>
  </si>
  <si>
    <t>Санкт-Петербург</t>
  </si>
  <si>
    <t>Адмакина Светлана Сергеевна</t>
  </si>
  <si>
    <t>30.03.1998</t>
  </si>
  <si>
    <t>Мордовия</t>
  </si>
  <si>
    <t>Хлуднева Дарья Александровна</t>
  </si>
  <si>
    <t>26.08.2003</t>
  </si>
  <si>
    <t>Рябчикова Ксения Игоревна</t>
  </si>
  <si>
    <t>23.02.2000</t>
  </si>
  <si>
    <t>Завязкина Карина Сергеевна</t>
  </si>
  <si>
    <t>16.05.2006</t>
  </si>
  <si>
    <t>Симашкина Александра Сергеевна</t>
  </si>
  <si>
    <t>02.03.2005</t>
  </si>
  <si>
    <t>Суворова Наталья Александровна</t>
  </si>
  <si>
    <t>22.08.1995</t>
  </si>
  <si>
    <t>Иванова Анастасия Алексеевна</t>
  </si>
  <si>
    <t>06.04.2003</t>
  </si>
  <si>
    <t>Брянская обл.</t>
  </si>
  <si>
    <t>Чекунова Анастасия Александровна</t>
  </si>
  <si>
    <t>11.10.2001</t>
  </si>
  <si>
    <t>Удмуртская Республика</t>
  </si>
  <si>
    <t>Дуквиц Ульяна Алексеевна</t>
  </si>
  <si>
    <t>19.04.2006</t>
  </si>
  <si>
    <t>Алексеева Татьяна Дмитриевна</t>
  </si>
  <si>
    <t>02.06.2005</t>
  </si>
  <si>
    <t>Комарова Авелина Александровна</t>
  </si>
  <si>
    <t>31.10.2006</t>
  </si>
  <si>
    <t>Пензенская обл.</t>
  </si>
  <si>
    <t>Каракулина Оксана Сергеевна</t>
  </si>
  <si>
    <t>12.06.2004</t>
  </si>
  <si>
    <t>Чекунова Людмила Александровна</t>
  </si>
  <si>
    <t>21.05.2006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</si>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</sst>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165" fontId="23" fillId="0" borderId="21" xfId="0" applyNumberFormat="1" applyFont="1" applyBorder="1" applyAlignment="1">
      <alignment horizont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12" fillId="0" borderId="8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7" xfId="2" applyFont="1" applyFill="1" applyBorder="1" applyAlignment="1">
      <alignment horizontal="center" vertical="center"/>
    </xf>
    <xf numFmtId="14" fontId="17" fillId="2" borderId="27" xfId="8" applyNumberFormat="1" applyFont="1" applyFill="1" applyBorder="1" applyAlignment="1">
      <alignment horizontal="center"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4" fillId="0" borderId="21" xfId="0" applyFont="1" applyBorder="1" applyAlignment="1">
      <alignment horizont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25" fillId="3" borderId="21" xfId="0" applyFont="1" applyFill="1" applyBorder="1" applyAlignment="1">
      <alignment horizontal="center"/>
    </xf>
    <xf numFmtId="0" fontId="25" fillId="3" borderId="21" xfId="0" applyNumberFormat="1" applyFont="1" applyFill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120015</xdr:rowOff>
    </xdr:from>
    <xdr:to>
      <xdr:col>10</xdr:col>
      <xdr:colOff>685800</xdr:colOff>
      <xdr:row>4</xdr:row>
      <xdr:rowOff>200025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20015"/>
          <a:ext cx="156210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47625</xdr:rowOff>
    </xdr:from>
    <xdr:to>
      <xdr:col>2</xdr:col>
      <xdr:colOff>942975</xdr:colOff>
      <xdr:row>4</xdr:row>
      <xdr:rowOff>154517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42875" y="47625"/>
          <a:ext cx="179070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7"/>
  <sheetViews>
    <sheetView tabSelected="1" view="pageBreakPreview" topLeftCell="A34" zoomScaleNormal="70" zoomScaleSheetLayoutView="100" zoomScalePageLayoutView="50" workbookViewId="0">
      <selection activeCell="F33" sqref="F33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5.109375" style="1" customWidth="1"/>
    <col min="5" max="5" width="13.44140625" style="10" customWidth="1"/>
    <col min="6" max="6" width="12" style="1" customWidth="1"/>
    <col min="7" max="7" width="29.6640625" style="1" customWidth="1"/>
    <col min="8" max="8" width="10.5546875" style="21" customWidth="1"/>
    <col min="9" max="9" width="11" style="21" customWidth="1"/>
    <col min="10" max="10" width="13.109375" style="1" customWidth="1"/>
    <col min="11" max="11" width="12.33203125" style="1" customWidth="1"/>
    <col min="12" max="16384" width="9.109375" style="1"/>
  </cols>
  <sheetData>
    <row r="1" spans="1:11" customFormat="1" ht="21" x14ac:dyDescent="0.25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customFormat="1" ht="21" x14ac:dyDescent="0.25">
      <c r="A2" s="120" t="s">
        <v>26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customFormat="1" ht="21" x14ac:dyDescent="0.25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customFormat="1" ht="21" x14ac:dyDescent="0.25">
      <c r="A4" s="120" t="s">
        <v>51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customFormat="1" ht="21" x14ac:dyDescent="0.25">
      <c r="A5" s="120" t="s">
        <v>52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customFormat="1" ht="28.8" x14ac:dyDescent="0.25">
      <c r="A6" s="124" t="s">
        <v>53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customFormat="1" ht="21" x14ac:dyDescent="0.25">
      <c r="A7" s="125" t="s">
        <v>10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customFormat="1" ht="10.5" customHeight="1" thickBot="1" x14ac:dyDescent="0.3">
      <c r="A8" s="126" t="s">
        <v>23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9.5" customHeight="1" thickTop="1" x14ac:dyDescent="0.25">
      <c r="A9" s="127" t="s">
        <v>15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18" customHeight="1" x14ac:dyDescent="0.25">
      <c r="A10" s="130" t="s">
        <v>61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31"/>
    </row>
    <row r="11" spans="1:11" ht="19.5" customHeight="1" x14ac:dyDescent="0.25">
      <c r="A11" s="121" t="s">
        <v>59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1" ht="7.5" customHeight="1" x14ac:dyDescent="0.25">
      <c r="A12" s="117" t="s">
        <v>23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20.100000000000001" customHeight="1" x14ac:dyDescent="0.25">
      <c r="A13" s="107" t="s">
        <v>54</v>
      </c>
      <c r="B13" s="108"/>
      <c r="C13" s="108"/>
      <c r="D13" s="108"/>
      <c r="E13" s="2"/>
      <c r="F13" s="63" t="s">
        <v>63</v>
      </c>
      <c r="G13" s="63"/>
      <c r="H13" s="11"/>
      <c r="I13" s="11"/>
      <c r="J13" s="3"/>
      <c r="K13" s="4" t="s">
        <v>65</v>
      </c>
    </row>
    <row r="14" spans="1:11" ht="20.100000000000001" customHeight="1" x14ac:dyDescent="0.25">
      <c r="A14" s="109" t="s">
        <v>62</v>
      </c>
      <c r="B14" s="110"/>
      <c r="C14" s="110"/>
      <c r="D14" s="110"/>
      <c r="E14" s="5"/>
      <c r="F14" s="31" t="s">
        <v>64</v>
      </c>
      <c r="G14" s="31"/>
      <c r="H14" s="12"/>
      <c r="I14" s="12"/>
      <c r="J14" s="6"/>
      <c r="K14" s="7" t="s">
        <v>60</v>
      </c>
    </row>
    <row r="15" spans="1:11" ht="20.100000000000001" customHeight="1" x14ac:dyDescent="0.25">
      <c r="A15" s="111" t="s">
        <v>5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0.100000000000001" customHeight="1" x14ac:dyDescent="0.25">
      <c r="A16" s="13" t="s">
        <v>11</v>
      </c>
      <c r="B16" s="8"/>
      <c r="C16" s="8"/>
      <c r="D16" s="14"/>
      <c r="E16" s="15"/>
      <c r="F16" s="14"/>
      <c r="G16" s="9" t="s">
        <v>47</v>
      </c>
      <c r="H16" s="42" t="s">
        <v>28</v>
      </c>
      <c r="I16" s="43"/>
      <c r="J16" s="43"/>
      <c r="K16" s="44"/>
    </row>
    <row r="17" spans="1:13" ht="20.100000000000001" customHeight="1" x14ac:dyDescent="0.25">
      <c r="A17" s="13" t="s">
        <v>12</v>
      </c>
      <c r="B17" s="8"/>
      <c r="C17" s="8"/>
      <c r="D17" s="9"/>
      <c r="E17" s="30"/>
      <c r="F17" s="16"/>
      <c r="G17" s="89" t="s">
        <v>55</v>
      </c>
      <c r="H17" s="42" t="s">
        <v>30</v>
      </c>
      <c r="I17" s="43"/>
      <c r="J17" s="43"/>
      <c r="K17" s="61" t="s">
        <v>57</v>
      </c>
    </row>
    <row r="18" spans="1:13" ht="20.100000000000001" customHeight="1" x14ac:dyDescent="0.25">
      <c r="A18" s="13" t="s">
        <v>13</v>
      </c>
      <c r="B18" s="8"/>
      <c r="C18" s="8"/>
      <c r="D18" s="9"/>
      <c r="E18" s="30"/>
      <c r="F18" s="16"/>
      <c r="G18" s="89" t="s">
        <v>56</v>
      </c>
      <c r="H18" s="42" t="s">
        <v>31</v>
      </c>
      <c r="I18" s="43"/>
      <c r="J18" s="43"/>
      <c r="K18" s="61" t="s">
        <v>58</v>
      </c>
    </row>
    <row r="19" spans="1:13" ht="20.100000000000001" customHeight="1" thickBot="1" x14ac:dyDescent="0.3">
      <c r="A19" s="13" t="s">
        <v>9</v>
      </c>
      <c r="B19" s="32"/>
      <c r="C19" s="32"/>
      <c r="D19" s="16"/>
      <c r="F19" s="34"/>
      <c r="G19" s="90" t="s">
        <v>66</v>
      </c>
      <c r="H19" s="33" t="s">
        <v>29</v>
      </c>
      <c r="I19" s="45"/>
      <c r="J19" s="29"/>
      <c r="K19" s="62">
        <v>1</v>
      </c>
    </row>
    <row r="20" spans="1:13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3" s="73" customFormat="1" ht="34.200000000000003" customHeight="1" x14ac:dyDescent="0.25">
      <c r="A21" s="87" t="s">
        <v>46</v>
      </c>
      <c r="B21" s="72" t="s">
        <v>7</v>
      </c>
      <c r="C21" s="72" t="s">
        <v>22</v>
      </c>
      <c r="D21" s="72" t="s">
        <v>1</v>
      </c>
      <c r="E21" s="88" t="s">
        <v>21</v>
      </c>
      <c r="F21" s="72" t="s">
        <v>4</v>
      </c>
      <c r="G21" s="72" t="s">
        <v>25</v>
      </c>
      <c r="H21" s="93" t="s">
        <v>48</v>
      </c>
      <c r="I21" s="92" t="s">
        <v>49</v>
      </c>
      <c r="J21" s="71" t="s">
        <v>17</v>
      </c>
      <c r="K21" s="71" t="s">
        <v>8</v>
      </c>
    </row>
    <row r="22" spans="1:13" s="74" customFormat="1" ht="24.9" customHeight="1" x14ac:dyDescent="0.3">
      <c r="A22" s="132">
        <v>1</v>
      </c>
      <c r="B22" s="133">
        <v>89</v>
      </c>
      <c r="C22" s="133">
        <v>10009630969</v>
      </c>
      <c r="D22" s="132" t="s">
        <v>67</v>
      </c>
      <c r="E22" s="132" t="s">
        <v>68</v>
      </c>
      <c r="F22" s="132" t="s">
        <v>14</v>
      </c>
      <c r="G22" s="132" t="s">
        <v>69</v>
      </c>
      <c r="H22" s="91"/>
      <c r="I22" s="75"/>
      <c r="J22" s="76"/>
      <c r="K22" s="77"/>
    </row>
    <row r="23" spans="1:13" s="74" customFormat="1" ht="24.9" customHeight="1" x14ac:dyDescent="0.3">
      <c r="A23" s="132">
        <v>2</v>
      </c>
      <c r="B23" s="133">
        <v>155</v>
      </c>
      <c r="C23" s="133">
        <v>10036032450</v>
      </c>
      <c r="D23" s="132" t="s">
        <v>70</v>
      </c>
      <c r="E23" s="132" t="s">
        <v>71</v>
      </c>
      <c r="F23" s="132" t="s">
        <v>16</v>
      </c>
      <c r="G23" s="132" t="s">
        <v>72</v>
      </c>
      <c r="H23" s="91"/>
      <c r="I23" s="75"/>
      <c r="J23" s="78"/>
      <c r="K23" s="79"/>
    </row>
    <row r="24" spans="1:13" s="74" customFormat="1" ht="24.9" customHeight="1" x14ac:dyDescent="0.3">
      <c r="A24" s="132">
        <v>3</v>
      </c>
      <c r="B24" s="133">
        <v>74</v>
      </c>
      <c r="C24" s="133">
        <v>10009905195</v>
      </c>
      <c r="D24" s="132" t="s">
        <v>73</v>
      </c>
      <c r="E24" s="132" t="s">
        <v>74</v>
      </c>
      <c r="F24" s="132" t="s">
        <v>16</v>
      </c>
      <c r="G24" s="132" t="s">
        <v>75</v>
      </c>
      <c r="H24" s="91"/>
      <c r="I24" s="75"/>
      <c r="J24" s="78"/>
      <c r="K24" s="79"/>
      <c r="M24"/>
    </row>
    <row r="25" spans="1:13" s="74" customFormat="1" ht="24.9" customHeight="1" x14ac:dyDescent="0.3">
      <c r="A25" s="132">
        <v>4</v>
      </c>
      <c r="B25" s="133">
        <v>818</v>
      </c>
      <c r="C25" s="133">
        <v>10036099239</v>
      </c>
      <c r="D25" s="132" t="s">
        <v>76</v>
      </c>
      <c r="E25" s="132" t="s">
        <v>77</v>
      </c>
      <c r="F25" s="132" t="s">
        <v>16</v>
      </c>
      <c r="G25" s="132" t="s">
        <v>75</v>
      </c>
      <c r="H25" s="91"/>
      <c r="I25" s="75"/>
      <c r="J25" s="78"/>
      <c r="K25" s="79"/>
    </row>
    <row r="26" spans="1:13" s="74" customFormat="1" ht="24.9" customHeight="1" x14ac:dyDescent="0.3">
      <c r="A26" s="132">
        <v>5</v>
      </c>
      <c r="B26" s="133">
        <v>163</v>
      </c>
      <c r="C26" s="133">
        <v>10034919675</v>
      </c>
      <c r="D26" s="132" t="s">
        <v>78</v>
      </c>
      <c r="E26" s="132" t="s">
        <v>79</v>
      </c>
      <c r="F26" s="132" t="s">
        <v>16</v>
      </c>
      <c r="G26" s="132" t="s">
        <v>69</v>
      </c>
      <c r="H26" s="91"/>
      <c r="I26" s="75"/>
      <c r="J26" s="78"/>
      <c r="K26" s="79"/>
    </row>
    <row r="27" spans="1:13" s="74" customFormat="1" ht="24.9" customHeight="1" x14ac:dyDescent="0.3">
      <c r="A27" s="132">
        <v>6</v>
      </c>
      <c r="B27" s="133">
        <v>5</v>
      </c>
      <c r="C27" s="133">
        <v>10101157442</v>
      </c>
      <c r="D27" s="132" t="s">
        <v>80</v>
      </c>
      <c r="E27" s="132" t="s">
        <v>81</v>
      </c>
      <c r="F27" s="132" t="s">
        <v>19</v>
      </c>
      <c r="G27" s="132" t="s">
        <v>72</v>
      </c>
      <c r="H27" s="91"/>
      <c r="I27" s="75"/>
      <c r="J27" s="78"/>
      <c r="K27" s="79"/>
      <c r="L27" s="80"/>
    </row>
    <row r="28" spans="1:13" s="74" customFormat="1" ht="24.9" customHeight="1" x14ac:dyDescent="0.3">
      <c r="A28" s="132">
        <v>7</v>
      </c>
      <c r="B28" s="133">
        <v>372</v>
      </c>
      <c r="C28" s="133">
        <v>10075130322</v>
      </c>
      <c r="D28" s="132" t="s">
        <v>82</v>
      </c>
      <c r="E28" s="132" t="s">
        <v>83</v>
      </c>
      <c r="F28" s="132" t="s">
        <v>16</v>
      </c>
      <c r="G28" s="132" t="s">
        <v>69</v>
      </c>
      <c r="H28" s="91"/>
      <c r="I28" s="75"/>
      <c r="J28" s="78"/>
      <c r="K28" s="79"/>
    </row>
    <row r="29" spans="1:13" s="74" customFormat="1" ht="24.9" customHeight="1" x14ac:dyDescent="0.3">
      <c r="A29" s="132">
        <v>8</v>
      </c>
      <c r="B29" s="133">
        <v>41</v>
      </c>
      <c r="C29" s="133">
        <v>10008123934</v>
      </c>
      <c r="D29" s="132" t="s">
        <v>84</v>
      </c>
      <c r="E29" s="132" t="s">
        <v>85</v>
      </c>
      <c r="F29" s="132" t="s">
        <v>14</v>
      </c>
      <c r="G29" s="132" t="s">
        <v>75</v>
      </c>
      <c r="H29" s="91"/>
      <c r="I29" s="75"/>
      <c r="J29" s="78"/>
      <c r="K29" s="79"/>
    </row>
    <row r="30" spans="1:13" s="74" customFormat="1" ht="24.9" customHeight="1" x14ac:dyDescent="0.3">
      <c r="A30" s="132">
        <v>9</v>
      </c>
      <c r="B30" s="133">
        <v>328</v>
      </c>
      <c r="C30" s="133">
        <v>10036089741</v>
      </c>
      <c r="D30" s="132" t="s">
        <v>86</v>
      </c>
      <c r="E30" s="132" t="s">
        <v>87</v>
      </c>
      <c r="F30" s="132" t="s">
        <v>16</v>
      </c>
      <c r="G30" s="132" t="s">
        <v>88</v>
      </c>
      <c r="H30" s="91"/>
      <c r="I30" s="75"/>
      <c r="J30" s="78"/>
      <c r="K30" s="79"/>
    </row>
    <row r="31" spans="1:13" s="74" customFormat="1" ht="24.9" customHeight="1" x14ac:dyDescent="0.3">
      <c r="A31" s="132">
        <v>10</v>
      </c>
      <c r="B31" s="133">
        <v>181</v>
      </c>
      <c r="C31" s="133">
        <v>10036035076</v>
      </c>
      <c r="D31" s="132" t="s">
        <v>89</v>
      </c>
      <c r="E31" s="132" t="s">
        <v>90</v>
      </c>
      <c r="F31" s="132" t="s">
        <v>16</v>
      </c>
      <c r="G31" s="132" t="s">
        <v>91</v>
      </c>
      <c r="H31" s="91"/>
      <c r="I31" s="75"/>
      <c r="J31" s="78"/>
      <c r="K31" s="79"/>
    </row>
    <row r="32" spans="1:13" s="74" customFormat="1" ht="24.9" customHeight="1" x14ac:dyDescent="0.3">
      <c r="A32" s="132">
        <v>11</v>
      </c>
      <c r="B32" s="133">
        <v>19</v>
      </c>
      <c r="C32" s="133">
        <v>10112948194</v>
      </c>
      <c r="D32" s="132" t="s">
        <v>92</v>
      </c>
      <c r="E32" s="132" t="s">
        <v>93</v>
      </c>
      <c r="F32" s="132" t="s">
        <v>16</v>
      </c>
      <c r="G32" s="132" t="s">
        <v>69</v>
      </c>
      <c r="H32" s="91"/>
      <c r="I32" s="75"/>
      <c r="J32" s="78"/>
      <c r="K32" s="79"/>
    </row>
    <row r="33" spans="1:11" s="74" customFormat="1" ht="24.9" customHeight="1" x14ac:dyDescent="0.3">
      <c r="A33" s="132" t="s">
        <v>103</v>
      </c>
      <c r="B33" s="133">
        <v>42</v>
      </c>
      <c r="C33" s="133">
        <v>10089460252</v>
      </c>
      <c r="D33" s="132" t="s">
        <v>94</v>
      </c>
      <c r="E33" s="132" t="s">
        <v>95</v>
      </c>
      <c r="F33" s="132" t="s">
        <v>19</v>
      </c>
      <c r="G33" s="132" t="s">
        <v>72</v>
      </c>
      <c r="H33" s="91"/>
      <c r="I33" s="75"/>
      <c r="J33" s="78"/>
      <c r="K33" s="79"/>
    </row>
    <row r="34" spans="1:11" s="74" customFormat="1" ht="24.9" customHeight="1" x14ac:dyDescent="0.3">
      <c r="A34" s="132" t="s">
        <v>103</v>
      </c>
      <c r="B34" s="133">
        <v>555</v>
      </c>
      <c r="C34" s="133">
        <v>10090064076</v>
      </c>
      <c r="D34" s="132" t="s">
        <v>96</v>
      </c>
      <c r="E34" s="132" t="s">
        <v>97</v>
      </c>
      <c r="F34" s="132" t="s">
        <v>16</v>
      </c>
      <c r="G34" s="132" t="s">
        <v>98</v>
      </c>
      <c r="H34" s="91"/>
      <c r="I34" s="75"/>
      <c r="J34" s="78"/>
      <c r="K34" s="79"/>
    </row>
    <row r="35" spans="1:11" s="74" customFormat="1" ht="24.9" customHeight="1" x14ac:dyDescent="0.3">
      <c r="A35" s="132" t="s">
        <v>103</v>
      </c>
      <c r="B35" s="133">
        <v>51</v>
      </c>
      <c r="C35" s="133">
        <v>10077688088</v>
      </c>
      <c r="D35" s="132" t="s">
        <v>99</v>
      </c>
      <c r="E35" s="132" t="s">
        <v>100</v>
      </c>
      <c r="F35" s="132" t="s">
        <v>16</v>
      </c>
      <c r="G35" s="132" t="s">
        <v>75</v>
      </c>
      <c r="H35" s="91"/>
      <c r="I35" s="75"/>
      <c r="J35" s="78"/>
      <c r="K35" s="79"/>
    </row>
    <row r="36" spans="1:11" s="74" customFormat="1" ht="24.9" customHeight="1" x14ac:dyDescent="0.3">
      <c r="A36" s="132" t="s">
        <v>103</v>
      </c>
      <c r="B36" s="133">
        <v>366</v>
      </c>
      <c r="C36" s="133">
        <v>10094892353</v>
      </c>
      <c r="D36" s="132" t="s">
        <v>101</v>
      </c>
      <c r="E36" s="132" t="s">
        <v>102</v>
      </c>
      <c r="F36" s="132" t="s">
        <v>16</v>
      </c>
      <c r="G36" s="132" t="s">
        <v>69</v>
      </c>
      <c r="H36" s="91"/>
      <c r="I36" s="75"/>
      <c r="J36" s="78"/>
      <c r="K36" s="79"/>
    </row>
    <row r="37" spans="1:11" ht="9.75" customHeight="1" x14ac:dyDescent="0.3">
      <c r="A37" s="81"/>
      <c r="B37" s="82"/>
      <c r="C37" s="82"/>
      <c r="D37" s="83"/>
      <c r="E37" s="84"/>
      <c r="F37" s="85"/>
      <c r="G37" s="85"/>
      <c r="H37" s="86"/>
      <c r="I37" s="86"/>
      <c r="J37" s="17"/>
      <c r="K37" s="17"/>
    </row>
    <row r="38" spans="1:11" ht="14.4" x14ac:dyDescent="0.25">
      <c r="A38" s="97" t="s">
        <v>3</v>
      </c>
      <c r="B38" s="98"/>
      <c r="C38" s="98"/>
      <c r="D38" s="98"/>
      <c r="E38" s="64"/>
      <c r="F38" s="64"/>
      <c r="G38" s="98" t="s">
        <v>24</v>
      </c>
      <c r="H38" s="98"/>
      <c r="I38" s="98"/>
      <c r="J38" s="98"/>
      <c r="K38" s="99"/>
    </row>
    <row r="39" spans="1:11" ht="15" customHeight="1" x14ac:dyDescent="0.25">
      <c r="A39" s="53" t="s">
        <v>32</v>
      </c>
      <c r="B39" s="16"/>
      <c r="C39" s="16"/>
      <c r="D39" s="54"/>
      <c r="E39" s="19"/>
      <c r="F39" s="51"/>
      <c r="G39" s="18" t="s">
        <v>20</v>
      </c>
      <c r="H39" s="47">
        <v>6</v>
      </c>
      <c r="I39" s="57"/>
      <c r="J39" s="94" t="s">
        <v>18</v>
      </c>
      <c r="K39" s="95">
        <f>COUNTIF(F22:F36,"ЗМС")</f>
        <v>0</v>
      </c>
    </row>
    <row r="40" spans="1:11" ht="15" customHeight="1" x14ac:dyDescent="0.25">
      <c r="A40" s="53" t="s">
        <v>33</v>
      </c>
      <c r="B40" s="16"/>
      <c r="C40" s="16"/>
      <c r="D40" s="54"/>
      <c r="E40" s="1"/>
      <c r="F40" s="52"/>
      <c r="G40" s="20" t="s">
        <v>41</v>
      </c>
      <c r="H40" s="46">
        <v>15</v>
      </c>
      <c r="I40" s="49"/>
      <c r="J40" s="94" t="s">
        <v>14</v>
      </c>
      <c r="K40" s="95">
        <f>COUNTIF(F22:F37,"МСМК")</f>
        <v>2</v>
      </c>
    </row>
    <row r="41" spans="1:11" ht="15" customHeight="1" x14ac:dyDescent="0.25">
      <c r="A41" s="53" t="s">
        <v>34</v>
      </c>
      <c r="B41" s="16"/>
      <c r="C41" s="16"/>
      <c r="D41" s="54"/>
      <c r="E41" s="1"/>
      <c r="F41" s="52"/>
      <c r="G41" s="20" t="s">
        <v>42</v>
      </c>
      <c r="H41" s="46">
        <v>11</v>
      </c>
      <c r="I41" s="49"/>
      <c r="J41" s="94" t="s">
        <v>16</v>
      </c>
      <c r="K41" s="95">
        <f>COUNTIF(F22:F38,"МС")</f>
        <v>11</v>
      </c>
    </row>
    <row r="42" spans="1:11" ht="15" customHeight="1" x14ac:dyDescent="0.25">
      <c r="A42" s="53" t="s">
        <v>35</v>
      </c>
      <c r="B42" s="16"/>
      <c r="C42" s="16"/>
      <c r="D42" s="54"/>
      <c r="E42" s="1"/>
      <c r="F42" s="52"/>
      <c r="G42" s="20" t="s">
        <v>37</v>
      </c>
      <c r="H42" s="47">
        <f>COUNT(A13:A36)</f>
        <v>11</v>
      </c>
      <c r="I42" s="48"/>
      <c r="J42" s="94" t="s">
        <v>19</v>
      </c>
      <c r="K42" s="95">
        <f>COUNTIF(F22:F39,"КМС")</f>
        <v>2</v>
      </c>
    </row>
    <row r="43" spans="1:11" ht="15" customHeight="1" x14ac:dyDescent="0.25">
      <c r="A43" s="53"/>
      <c r="B43" s="16"/>
      <c r="C43" s="16"/>
      <c r="D43" s="54"/>
      <c r="E43" s="1"/>
      <c r="F43" s="52"/>
      <c r="G43" s="20" t="s">
        <v>38</v>
      </c>
      <c r="H43" s="47">
        <f>COUNTIF(A13:A35,"НФ")</f>
        <v>0</v>
      </c>
      <c r="I43" s="48"/>
      <c r="J43" s="69" t="s">
        <v>43</v>
      </c>
      <c r="K43" s="95">
        <f>COUNTIF(F22:F40,"1 сп.р.")</f>
        <v>0</v>
      </c>
    </row>
    <row r="44" spans="1:11" ht="15" customHeight="1" x14ac:dyDescent="0.25">
      <c r="A44" s="53"/>
      <c r="B44" s="16"/>
      <c r="C44" s="16"/>
      <c r="D44" s="54"/>
      <c r="E44" s="1"/>
      <c r="F44" s="52"/>
      <c r="G44" s="20" t="s">
        <v>39</v>
      </c>
      <c r="H44" s="35">
        <v>4</v>
      </c>
      <c r="I44" s="50"/>
      <c r="J44" s="70" t="s">
        <v>45</v>
      </c>
      <c r="K44" s="60">
        <f>COUNTIF(F22:F41,"2 сп.р.")</f>
        <v>0</v>
      </c>
    </row>
    <row r="45" spans="1:11" ht="15" customHeight="1" x14ac:dyDescent="0.25">
      <c r="A45" s="53"/>
      <c r="B45" s="16"/>
      <c r="C45" s="16"/>
      <c r="D45" s="54"/>
      <c r="E45" s="22"/>
      <c r="F45" s="58"/>
      <c r="G45" s="20" t="s">
        <v>40</v>
      </c>
      <c r="H45" s="35">
        <f>COUNTIF(A13:A35,"ДСКВ")</f>
        <v>0</v>
      </c>
      <c r="I45" s="59"/>
      <c r="J45" s="70" t="s">
        <v>44</v>
      </c>
      <c r="K45" s="60">
        <f>COUNTIF(F22:F42,"3 сп.р.")</f>
        <v>0</v>
      </c>
    </row>
    <row r="46" spans="1:11" ht="9.75" customHeight="1" x14ac:dyDescent="0.25">
      <c r="A46" s="23"/>
      <c r="K46" s="24"/>
    </row>
    <row r="47" spans="1:11" ht="15.6" x14ac:dyDescent="0.25">
      <c r="A47" s="100" t="s">
        <v>2</v>
      </c>
      <c r="B47" s="101"/>
      <c r="C47" s="101"/>
      <c r="D47" s="101"/>
      <c r="E47" s="102" t="s">
        <v>6</v>
      </c>
      <c r="F47" s="102"/>
      <c r="G47" s="102"/>
      <c r="H47" s="102"/>
      <c r="I47" s="102" t="s">
        <v>36</v>
      </c>
      <c r="J47" s="102"/>
      <c r="K47" s="103"/>
    </row>
    <row r="48" spans="1:11" x14ac:dyDescent="0.25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 x14ac:dyDescent="0.25">
      <c r="A49" s="25"/>
      <c r="D49" s="26"/>
      <c r="E49" s="55"/>
      <c r="F49" s="26"/>
      <c r="G49" s="26"/>
      <c r="H49" s="56"/>
      <c r="I49" s="56"/>
      <c r="J49" s="26"/>
      <c r="K49" s="27"/>
    </row>
    <row r="50" spans="1:26" x14ac:dyDescent="0.25">
      <c r="A50" s="25"/>
      <c r="D50" s="26"/>
      <c r="E50" s="55"/>
      <c r="F50" s="26"/>
      <c r="G50" s="26"/>
      <c r="H50" s="56"/>
      <c r="I50" s="56"/>
      <c r="J50" s="26"/>
      <c r="K50" s="27"/>
    </row>
    <row r="51" spans="1:26" x14ac:dyDescent="0.25">
      <c r="A51" s="25"/>
      <c r="D51" s="26"/>
      <c r="E51" s="55"/>
      <c r="F51" s="26"/>
      <c r="G51" s="26"/>
      <c r="H51" s="56"/>
      <c r="I51" s="56"/>
      <c r="J51" s="26"/>
      <c r="K51" s="27"/>
    </row>
    <row r="52" spans="1:26" x14ac:dyDescent="0.25">
      <c r="A52" s="25"/>
      <c r="D52" s="26"/>
      <c r="E52" s="55"/>
      <c r="F52" s="26"/>
      <c r="G52" s="26"/>
      <c r="H52" s="56"/>
      <c r="I52" s="56"/>
      <c r="J52" s="26"/>
      <c r="K52" s="27"/>
    </row>
    <row r="53" spans="1:26" ht="16.2" thickBot="1" x14ac:dyDescent="0.3">
      <c r="A53" s="104" t="str">
        <f>G18</f>
        <v>МЯГКОВА Е.А.(IК, г. Саранск)</v>
      </c>
      <c r="B53" s="105"/>
      <c r="C53" s="105"/>
      <c r="D53" s="105"/>
      <c r="E53" s="105" t="str">
        <f>G17</f>
        <v>ДЫШАКОВ А.С. (ВК, г. Москва)</v>
      </c>
      <c r="F53" s="105"/>
      <c r="G53" s="105"/>
      <c r="H53" s="105"/>
      <c r="I53" s="105" t="str">
        <f>G19</f>
        <v>ИГОНОВА О.М. (IК, г. Саранск)</v>
      </c>
      <c r="J53" s="105"/>
      <c r="K53" s="106"/>
    </row>
    <row r="54" spans="1:26" s="10" customFormat="1" ht="14.4" thickTop="1" x14ac:dyDescent="0.25">
      <c r="A54" s="1"/>
      <c r="B54" s="26"/>
      <c r="C54" s="26"/>
      <c r="D54" s="1"/>
      <c r="F54" s="1"/>
      <c r="G54" s="1"/>
      <c r="H54" s="21"/>
      <c r="I54" s="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8" customFormat="1" ht="18" x14ac:dyDescent="0.25">
      <c r="B55" s="39"/>
      <c r="C55" s="39"/>
      <c r="E55" s="40"/>
      <c r="H55" s="41"/>
      <c r="I55" s="41"/>
    </row>
    <row r="56" spans="1:26" ht="21" x14ac:dyDescent="0.25">
      <c r="A56" s="36"/>
      <c r="B56" s="36"/>
      <c r="C56" s="37"/>
      <c r="D56" s="96"/>
      <c r="E56" s="96"/>
      <c r="F56" s="96"/>
      <c r="G56" s="96"/>
    </row>
    <row r="57" spans="1:26" ht="18" x14ac:dyDescent="0.25">
      <c r="D57" s="38"/>
    </row>
  </sheetData>
  <autoFilter ref="A21:I21" xr:uid="{00000000-0009-0000-0000-000000000000}">
    <sortState xmlns:xlrd2="http://schemas.microsoft.com/office/spreadsheetml/2017/richdata2" ref="A22:I35">
      <sortCondition ref="I21"/>
    </sortState>
  </autoFilter>
  <sortState xmlns:xlrd2="http://schemas.microsoft.com/office/spreadsheetml/2017/richdata2" ref="A22:G29">
    <sortCondition descending="1" ref="A22:A29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Классик</vt:lpstr>
      <vt:lpstr>'ЧР Классик'!Заголовки_для_печати</vt:lpstr>
      <vt:lpstr>'ЧР Классик'!Область_печати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2025-07-25T14:05:46Z</cp:lastPrinted>
  <dcterms:created xsi:type="dcterms:W3CDTF">1996-10-08T23:32:33Z</dcterms:created>
  <dcterms:modified xsi:type="dcterms:W3CDTF">2025-07-25T14:05:57Z</dcterms:modified>
</cp:coreProperties>
</file>