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трова 18-21.07.25\ВC\"/>
    </mc:Choice>
  </mc:AlternateContent>
  <xr:revisionPtr revIDLastSave="0" documentId="8_{9FE36320-98D1-4434-B938-83877C1F8842}" xr6:coauthVersionLast="47" xr6:coauthVersionMax="47" xr10:uidLastSave="{00000000-0000-0000-0000-000000000000}"/>
  <bookViews>
    <workbookView xWindow="-110" yWindow="-110" windowWidth="19420" windowHeight="10420" xr2:uid="{8D9831E1-6B5C-4FAA-BCB8-C12D4093F3D5}"/>
  </bookViews>
  <sheets>
    <sheet name="ИГ девушки" sheetId="1" r:id="rId1"/>
  </sheets>
  <externalReferences>
    <externalReference r:id="rId2"/>
  </externalReferences>
  <definedNames>
    <definedName name="_xlnm.Print_Titles" localSheetId="0">'ИГ девушки'!$21:$22</definedName>
    <definedName name="_xlnm.Print_Area" localSheetId="0">'ИГ девушки'!$A$1:$L$86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G86" i="1"/>
  <c r="D86" i="1"/>
  <c r="A86" i="1"/>
  <c r="J80" i="1"/>
  <c r="G80" i="1"/>
  <c r="D80" i="1"/>
  <c r="A80" i="1"/>
  <c r="H78" i="1"/>
  <c r="H77" i="1"/>
  <c r="H76" i="1"/>
  <c r="H75" i="1"/>
  <c r="H74" i="1" s="1"/>
  <c r="H73" i="1" s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L75" i="1" s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L72" i="1" s="1"/>
  <c r="E24" i="1"/>
  <c r="D24" i="1"/>
  <c r="C24" i="1"/>
  <c r="J23" i="1"/>
  <c r="G23" i="1"/>
  <c r="F23" i="1"/>
  <c r="L74" i="1" s="1"/>
  <c r="E23" i="1"/>
  <c r="D23" i="1"/>
  <c r="C23" i="1"/>
  <c r="L73" i="1" l="1"/>
</calcChain>
</file>

<file path=xl/sharedStrings.xml><?xml version="1.0" encoding="utf-8"?>
<sst xmlns="http://schemas.openxmlformats.org/spreadsheetml/2006/main" count="64" uniqueCount="60">
  <si>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</si>
  <si>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</si>
  <si>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</si>
  <si>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</si>
  <si>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</si>
  <si>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ВСЕРОССИЙСКИЕ СОРЕВНОВАНИЯ (Памяти ЗТР СССР Петрова В.П.)</t>
  </si>
  <si>
    <t>по велосипедному спорту</t>
  </si>
  <si>
    <t>ИТОГОВЫЙ ПРОТОКОЛ</t>
  </si>
  <si>
    <t xml:space="preserve">шоссе - индивидуальная гонка на время </t>
  </si>
  <si>
    <t>Девушки 15-16 лет</t>
  </si>
  <si>
    <t>МЕСТО ПРОВЕДЕНИЯ: г. Самара</t>
  </si>
  <si>
    <t xml:space="preserve">НАЧАЛО ГОНКИ: 10ч 00м </t>
  </si>
  <si>
    <t>№ ВРВС: 0080521811Б</t>
  </si>
  <si>
    <t>ДАТА ПРОВЕДЕНИЯ: 19 июля 2025 года</t>
  </si>
  <si>
    <t>ОКОНЧАНИЕ ГОНКИ: 11ч 05м</t>
  </si>
  <si>
    <t>№ ЕКП 2025: 2008630021030125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</si>
  <si>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</si>
  <si>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</si>
  <si>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</si>
  <si>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стадион Солидарность Самара Арена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</si>
  <si>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</si>
  <si>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</si>
  <si>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</si>
  <si>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</si>
  <si>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АРТАМОНОВА С.А. (1 КАТ., г. САМАРА)</t>
  </si>
  <si>
    <t>СУММА ПОЛОЖИТЕЛЬНЫХ ПЕРЕПАДОВ ВЫСОТЫ НА ДИСТАНЦИИ (ТС)(м):</t>
  </si>
  <si>
    <t>СУДЬЯ НА ФИНИШЕ:</t>
  </si>
  <si>
    <t>САФРОНОВА А.Е. (1 КАТ, г. САМАРА)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</si>
  <si>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</si>
  <si>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</si>
  <si>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</si>
  <si>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</si>
  <si>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</si>
  <si>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</si>
  <si>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</si>
  <si>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</si>
  <si>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</si>
  <si>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</si>
  <si>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</si>
  <si>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</si>
  <si>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</si>
  <si>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</si>
  <si>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НС</t>
  </si>
  <si>
    <t>ПОГОДНЫЕ УСЛОВИЯ</t>
  </si>
  <si>
    <t>СТАТИСТИКА ГОНКИ</t>
  </si>
  <si>
    <t>Температура: +19+22</t>
  </si>
  <si>
    <t>Субъектов РФ</t>
  </si>
  <si>
    <t>МС</t>
  </si>
  <si>
    <t>Влажность: 63%</t>
  </si>
  <si>
    <t>Заявлено</t>
  </si>
  <si>
    <t>КМС</t>
  </si>
  <si>
    <t>Осадки: без осадков</t>
  </si>
  <si>
    <t>Стартовало</t>
  </si>
  <si>
    <t>1 СР</t>
  </si>
  <si>
    <t>Ветер: 3,0 км/ч (ю)</t>
  </si>
  <si>
    <t>Финишировало</t>
  </si>
  <si>
    <t>2 СР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</si>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</sst>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mm:ss.00"/>
    <numFmt numFmtId="166" formatCode="yyyy"/>
  </numFmts>
  <fonts count="16" x14ac:knownFonts="1">
    <font>
      <sz val="10"/>
      <name val="Arial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14" fontId="9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2" fontId="9" fillId="3" borderId="0" xfId="1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ID4938_RS_1" xfId="2" xr:uid="{F0A2C643-ABAC-4015-9DC7-8C05A4B5B869}"/>
    <cellStyle name="Обычный_Стартовый протокол Смирнов_20101106_Results" xfId="1" xr:uid="{DACD09C5-A343-4790-9B4F-267A4207AB6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436031</xdr:colOff>
      <xdr:row>1</xdr:row>
      <xdr:rowOff>38045</xdr:rowOff>
    </xdr:from>
    <xdr:to>
      <xdr:col>2</xdr:col>
      <xdr:colOff>44450</xdr:colOff>
      <xdr:row>3</xdr:row>
      <xdr:rowOff>155575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B7ABDE0-AA61-4362-99F3-F3021D2547C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1" y="285695"/>
          <a:ext cx="586319" cy="612830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</xdr:row>
      <xdr:rowOff>38046</xdr:rowOff>
    </xdr:from>
    <xdr:to>
      <xdr:col>3</xdr:col>
      <xdr:colOff>546554</xdr:colOff>
      <xdr:row>3</xdr:row>
      <xdr:rowOff>165100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50FE28-0904-4CCF-937E-4890A784DD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285696"/>
          <a:ext cx="10545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1</xdr:row>
      <xdr:rowOff>25400</xdr:rowOff>
    </xdr:from>
    <xdr:to>
      <xdr:col>10</xdr:col>
      <xdr:colOff>827922</xdr:colOff>
      <xdr:row>4</xdr:row>
      <xdr:rowOff>25400</xdr:rowOff>
    </xdr:to>
    <xdr:pic>
      <xdr:nvPicPr>
        <xdr:cNvPr id="4" name="Рисунок2">
          <a:extLst>
            <a:ext uri="{FF2B5EF4-FFF2-40B4-BE49-F238E27FC236}">
              <a16:creationId xmlns:a16="http://schemas.microsoft.com/office/drawing/2014/main" id="{82F0C723-7167-408C-BC39-CEBCFD937E9A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50" y="273050"/>
          <a:ext cx="719972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349250</xdr:colOff>
      <xdr:row>0</xdr:row>
      <xdr:rowOff>63500</xdr:rowOff>
    </xdr:from>
    <xdr:to>
      <xdr:col>11</xdr:col>
      <xdr:colOff>1016000</xdr:colOff>
      <xdr:row>5</xdr:row>
      <xdr:rowOff>138257</xdr:rowOff>
    </xdr:to>
    <xdr:pic>
      <xdr:nvPicPr>
        <xdr:cNvPr id="5" name="Рисунок 3" descr="C:\Users\Лена\Downloads\Pobeda80_logo_main.png">
          <a:extLst>
            <a:ext uri="{FF2B5EF4-FFF2-40B4-BE49-F238E27FC236}">
              <a16:creationId xmlns:a16="http://schemas.microsoft.com/office/drawing/2014/main" id="{74E0EA29-38E1-4D73-A602-DD2BDA1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900" y="63500"/>
          <a:ext cx="666750" cy="114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1562100</xdr:colOff>
      <xdr:row>80</xdr:row>
      <xdr:rowOff>115795</xdr:rowOff>
    </xdr:from>
    <xdr:to>
      <xdr:col>3</xdr:col>
      <xdr:colOff>2279650</xdr:colOff>
      <xdr:row>84</xdr:row>
      <xdr:rowOff>122145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61E6294-793B-478C-8C95-CA371D6A0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18695895"/>
          <a:ext cx="717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611509</xdr:colOff>
      <xdr:row>80</xdr:row>
      <xdr:rowOff>96288</xdr:rowOff>
    </xdr:from>
    <xdr:to>
      <xdr:col>11</xdr:col>
      <xdr:colOff>225653</xdr:colOff>
      <xdr:row>86</xdr:row>
      <xdr:rowOff>96775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CE7F1337-1EEA-45FE-8888-830DBA93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2009" y="18676388"/>
          <a:ext cx="560294" cy="991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1118720</xdr:colOff>
      <xdr:row>80</xdr:row>
      <xdr:rowOff>63500</xdr:rowOff>
    </xdr:from>
    <xdr:to>
      <xdr:col>8</xdr:col>
      <xdr:colOff>117661</xdr:colOff>
      <xdr:row>84</xdr:row>
      <xdr:rowOff>162391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F74A6407-4366-4C10-A6D1-C6E4511E7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770" y="18643600"/>
          <a:ext cx="1157941" cy="759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5;&#1077;&#1090;&#1088;&#1086;&#1074;&#1072;%2018-21.07.25/&#1042;&#1057;%20&#1080;&#1084;%20&#1055;&#1077;&#1090;&#1088;&#1086;&#1074;&#1072;%2018-22.07.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"/>
      <sheetName val="ИГ юноши"/>
      <sheetName val="ИГ девушки"/>
      <sheetName val="ГГ юноши"/>
      <sheetName val="ГГ девушки"/>
      <sheetName val="ГК юноши"/>
      <sheetName val="ГК девушки"/>
      <sheetName val="base"/>
      <sheetName val="стартовый"/>
      <sheetName val="подписной юноши"/>
      <sheetName val="подписной ДЕВУШ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8</v>
          </cell>
          <cell r="B2" t="str">
            <v>101 634 724 64</v>
          </cell>
          <cell r="C2" t="str">
            <v>ЧИСТЮНИНА Анастасия Константиновна</v>
          </cell>
          <cell r="D2">
            <v>40366</v>
          </cell>
          <cell r="E2" t="str">
            <v>2 СР</v>
          </cell>
          <cell r="F2" t="str">
            <v>Воронежская область</v>
          </cell>
        </row>
        <row r="3">
          <cell r="A3">
            <v>11</v>
          </cell>
          <cell r="B3" t="str">
            <v>101 500 139 18</v>
          </cell>
          <cell r="C3" t="str">
            <v>АФАНАСЬЕВА Дарья Максимовна</v>
          </cell>
          <cell r="D3">
            <v>40730</v>
          </cell>
          <cell r="E3" t="str">
            <v>2 СР</v>
          </cell>
          <cell r="F3" t="str">
            <v>Тверская область</v>
          </cell>
        </row>
        <row r="4">
          <cell r="A4">
            <v>44</v>
          </cell>
          <cell r="B4" t="str">
            <v>101 461 693 81</v>
          </cell>
          <cell r="C4" t="str">
            <v>КОБЛЕНКОВА Екатерина Михайловна</v>
          </cell>
          <cell r="D4">
            <v>40356</v>
          </cell>
          <cell r="E4" t="str">
            <v>2 СР</v>
          </cell>
          <cell r="F4" t="str">
            <v>Самарская область</v>
          </cell>
        </row>
        <row r="5">
          <cell r="A5">
            <v>45</v>
          </cell>
          <cell r="B5" t="str">
            <v>101 461 494 76</v>
          </cell>
          <cell r="C5" t="str">
            <v>ЮЖИЛКИНА Марта Антоновна</v>
          </cell>
          <cell r="D5">
            <v>40390</v>
          </cell>
          <cell r="E5" t="str">
            <v>1 СР</v>
          </cell>
          <cell r="F5" t="str">
            <v>Самарская область</v>
          </cell>
        </row>
        <row r="6">
          <cell r="A6">
            <v>46</v>
          </cell>
          <cell r="B6" t="str">
            <v>101 461 685 73</v>
          </cell>
          <cell r="C6" t="str">
            <v>СВИСТУХИНА Дарья Максимовна</v>
          </cell>
          <cell r="D6">
            <v>40414</v>
          </cell>
          <cell r="E6" t="str">
            <v>2 СР</v>
          </cell>
          <cell r="F6" t="str">
            <v>Самарская область</v>
          </cell>
        </row>
        <row r="7">
          <cell r="A7">
            <v>47</v>
          </cell>
          <cell r="B7" t="str">
            <v>101 461 701 89</v>
          </cell>
          <cell r="C7" t="str">
            <v>РЫБЧИНСКАЯ Александра Ильинична</v>
          </cell>
          <cell r="D7">
            <v>40277</v>
          </cell>
          <cell r="E7" t="str">
            <v>1 СР</v>
          </cell>
          <cell r="F7" t="str">
            <v>Самарская область</v>
          </cell>
        </row>
        <row r="8">
          <cell r="A8">
            <v>48</v>
          </cell>
          <cell r="B8" t="str">
            <v>101 546 776 95</v>
          </cell>
          <cell r="C8" t="str">
            <v>МУРТУЗАЛИЕВА Самира Руслановна</v>
          </cell>
          <cell r="D8">
            <v>40445</v>
          </cell>
          <cell r="E8" t="str">
            <v>1 СР</v>
          </cell>
          <cell r="F8" t="str">
            <v>Самарская область</v>
          </cell>
        </row>
        <row r="9">
          <cell r="A9">
            <v>49</v>
          </cell>
          <cell r="B9" t="str">
            <v>101 440 697 37</v>
          </cell>
          <cell r="C9" t="str">
            <v>ЧЕРЕВАНЬ Елизавета Александровна</v>
          </cell>
          <cell r="D9">
            <v>40170</v>
          </cell>
          <cell r="E9" t="str">
            <v>1 СР</v>
          </cell>
          <cell r="F9" t="str">
            <v>Самарская область</v>
          </cell>
        </row>
        <row r="10">
          <cell r="A10">
            <v>50</v>
          </cell>
          <cell r="B10" t="str">
            <v>101 436 893 16</v>
          </cell>
          <cell r="C10" t="str">
            <v>ЧУГУРОВА Арина Павловна</v>
          </cell>
          <cell r="D10">
            <v>40024</v>
          </cell>
          <cell r="E10" t="str">
            <v>1 СР</v>
          </cell>
          <cell r="F10" t="str">
            <v>Самарская область</v>
          </cell>
        </row>
        <row r="11">
          <cell r="A11">
            <v>51</v>
          </cell>
          <cell r="B11" t="str">
            <v>101 410 137 32</v>
          </cell>
          <cell r="C11" t="str">
            <v>КИРИЛЛОВА Ника Валентиновна</v>
          </cell>
          <cell r="D11">
            <v>39992</v>
          </cell>
          <cell r="E11" t="str">
            <v>1 СР</v>
          </cell>
          <cell r="F11" t="str">
            <v>Самарская область</v>
          </cell>
        </row>
        <row r="12">
          <cell r="A12">
            <v>52</v>
          </cell>
          <cell r="B12" t="str">
            <v>101 280 999 01</v>
          </cell>
          <cell r="C12" t="str">
            <v>ПИРОГОВА Анастасия Владимировна</v>
          </cell>
          <cell r="D12">
            <v>40058</v>
          </cell>
          <cell r="E12" t="str">
            <v>КМС</v>
          </cell>
          <cell r="F12" t="str">
            <v>Самарская область</v>
          </cell>
        </row>
        <row r="13">
          <cell r="A13">
            <v>53</v>
          </cell>
          <cell r="B13" t="str">
            <v>101 508 824 70</v>
          </cell>
          <cell r="C13" t="str">
            <v>ХАРЛАМОВА Софья Сергеевна</v>
          </cell>
          <cell r="D13">
            <v>40071</v>
          </cell>
          <cell r="E13" t="str">
            <v>КМС</v>
          </cell>
          <cell r="F13" t="str">
            <v>Самарская область</v>
          </cell>
        </row>
        <row r="14">
          <cell r="A14">
            <v>54</v>
          </cell>
          <cell r="B14" t="str">
            <v>101 439 665 72</v>
          </cell>
          <cell r="C14" t="str">
            <v>ПОЛИКУТИНА Дарья Николаевна</v>
          </cell>
          <cell r="D14">
            <v>40137</v>
          </cell>
          <cell r="E14" t="str">
            <v>1 СР</v>
          </cell>
          <cell r="F14" t="str">
            <v>Самарская область</v>
          </cell>
        </row>
        <row r="15">
          <cell r="A15">
            <v>55</v>
          </cell>
          <cell r="B15" t="str">
            <v>101 315 471 38</v>
          </cell>
          <cell r="C15" t="str">
            <v>ПРОНИНА Анастасия Денисовна</v>
          </cell>
          <cell r="D15">
            <v>39814</v>
          </cell>
          <cell r="E15" t="str">
            <v>1 СР</v>
          </cell>
          <cell r="F15" t="str">
            <v>Самарская область</v>
          </cell>
        </row>
        <row r="16">
          <cell r="A16">
            <v>56</v>
          </cell>
          <cell r="B16" t="str">
            <v>101 315 477 44</v>
          </cell>
          <cell r="C16" t="str">
            <v>СУХАНОВА Белла Анатольевна</v>
          </cell>
          <cell r="D16">
            <v>40041</v>
          </cell>
          <cell r="E16" t="str">
            <v>1 СР</v>
          </cell>
          <cell r="F16" t="str">
            <v>Самарская область</v>
          </cell>
        </row>
        <row r="17">
          <cell r="A17">
            <v>57</v>
          </cell>
          <cell r="B17" t="str">
            <v>101 655 771 62</v>
          </cell>
          <cell r="C17" t="str">
            <v>РАЗИНА Мария Витальевна</v>
          </cell>
          <cell r="D17">
            <v>39898</v>
          </cell>
          <cell r="E17" t="str">
            <v>2 СР</v>
          </cell>
          <cell r="F17" t="str">
            <v>Самарская область</v>
          </cell>
        </row>
        <row r="18">
          <cell r="A18">
            <v>58</v>
          </cell>
          <cell r="B18" t="str">
            <v>101 654 756 17</v>
          </cell>
          <cell r="C18" t="str">
            <v>СЕМИНА Ксения  Дмитриевна</v>
          </cell>
          <cell r="D18">
            <v>40186</v>
          </cell>
          <cell r="E18" t="str">
            <v>2 СР</v>
          </cell>
          <cell r="F18" t="str">
            <v>Самарская область</v>
          </cell>
        </row>
        <row r="19">
          <cell r="C19" t="str">
            <v>САМАРИНА Валерия Сергеевна</v>
          </cell>
          <cell r="D19">
            <v>40316</v>
          </cell>
          <cell r="E19" t="str">
            <v>2 СР</v>
          </cell>
          <cell r="F19" t="str">
            <v>Самарская область</v>
          </cell>
        </row>
        <row r="20">
          <cell r="A20">
            <v>66</v>
          </cell>
          <cell r="B20" t="str">
            <v>101 630 028 24</v>
          </cell>
          <cell r="C20" t="str">
            <v>КОНОВАЛОВА Елизавета Юрьевна</v>
          </cell>
          <cell r="D20">
            <v>40692</v>
          </cell>
          <cell r="E20" t="str">
            <v>1 СР</v>
          </cell>
          <cell r="F20" t="str">
            <v>Иркутская область</v>
          </cell>
        </row>
        <row r="21">
          <cell r="A21">
            <v>67</v>
          </cell>
          <cell r="B21" t="str">
            <v>101 326 079 73</v>
          </cell>
          <cell r="C21" t="str">
            <v>БЕЛЬКОВА Яна Александровна</v>
          </cell>
          <cell r="D21">
            <v>40063</v>
          </cell>
          <cell r="E21" t="str">
            <v>КМС</v>
          </cell>
          <cell r="F21" t="str">
            <v>Иркутская область</v>
          </cell>
        </row>
        <row r="22">
          <cell r="A22">
            <v>68</v>
          </cell>
          <cell r="B22" t="str">
            <v>101 326 372 75</v>
          </cell>
          <cell r="C22" t="str">
            <v>САМОДЕЕНКО Дарья Сергеевна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69</v>
          </cell>
          <cell r="B23" t="str">
            <v>101 406 976 72</v>
          </cell>
          <cell r="C23" t="str">
            <v>ХАЛАИМОВА Ирина Дмитриевна</v>
          </cell>
          <cell r="D23">
            <v>40036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86</v>
          </cell>
          <cell r="B24" t="str">
            <v>101 277 748 48</v>
          </cell>
          <cell r="C24" t="str">
            <v>ДЕМЕНКОВА Анастасия Александровна</v>
          </cell>
          <cell r="D24">
            <v>39967</v>
          </cell>
          <cell r="E24" t="str">
            <v>КМС</v>
          </cell>
          <cell r="F24" t="str">
            <v>Санкт-Петербург</v>
          </cell>
        </row>
        <row r="25">
          <cell r="A25">
            <v>87</v>
          </cell>
          <cell r="B25" t="str">
            <v>101 276 179 31</v>
          </cell>
          <cell r="C25" t="str">
            <v>ВАСЮКОВА Валерия Дмитриевна</v>
          </cell>
          <cell r="D25">
            <v>39814</v>
          </cell>
          <cell r="E25" t="str">
            <v>КМС</v>
          </cell>
          <cell r="F25" t="str">
            <v>Санкт-Петербург</v>
          </cell>
        </row>
        <row r="26">
          <cell r="A26">
            <v>88</v>
          </cell>
          <cell r="B26" t="str">
            <v>101 372 710 47</v>
          </cell>
          <cell r="C26" t="str">
            <v xml:space="preserve">КОСТИНА Ольга Николаевна </v>
          </cell>
          <cell r="D26">
            <v>40018</v>
          </cell>
          <cell r="E26" t="str">
            <v>КМС</v>
          </cell>
          <cell r="F26" t="str">
            <v>Санкт-Петербург</v>
          </cell>
        </row>
        <row r="27">
          <cell r="A27">
            <v>89</v>
          </cell>
          <cell r="B27" t="str">
            <v>101 446 476 93</v>
          </cell>
          <cell r="C27" t="str">
            <v>КОРОЛЕВА София Владимировна</v>
          </cell>
          <cell r="D27">
            <v>40324</v>
          </cell>
          <cell r="E27" t="str">
            <v>КМС</v>
          </cell>
          <cell r="F27" t="str">
            <v>Санкт-Петербург</v>
          </cell>
        </row>
        <row r="28">
          <cell r="A28">
            <v>90</v>
          </cell>
          <cell r="B28" t="str">
            <v>101 446 461 78</v>
          </cell>
          <cell r="C28" t="str">
            <v>РЕППО Эрика Алексеевна</v>
          </cell>
          <cell r="D28">
            <v>40295</v>
          </cell>
          <cell r="E28" t="str">
            <v>КМС</v>
          </cell>
          <cell r="F28" t="str">
            <v>Санкт-Петербург</v>
          </cell>
        </row>
        <row r="29">
          <cell r="A29">
            <v>91</v>
          </cell>
          <cell r="B29" t="str">
            <v>101 417 804 36</v>
          </cell>
          <cell r="C29" t="str">
            <v>ГОЛЫБИНА Валентина Владимировна</v>
          </cell>
          <cell r="D29">
            <v>40463</v>
          </cell>
          <cell r="E29" t="str">
            <v>КМС</v>
          </cell>
          <cell r="F29" t="str">
            <v>Санкт-Петербург</v>
          </cell>
        </row>
        <row r="30">
          <cell r="A30">
            <v>92</v>
          </cell>
          <cell r="B30" t="str">
            <v>101 565 548 49</v>
          </cell>
          <cell r="C30" t="str">
            <v>ТУЧИНА Дарья Алексеевна</v>
          </cell>
          <cell r="D30">
            <v>40613</v>
          </cell>
          <cell r="E30" t="str">
            <v>КМС</v>
          </cell>
          <cell r="F30" t="str">
            <v>Санкт-Петербург</v>
          </cell>
        </row>
        <row r="31">
          <cell r="A31">
            <v>93</v>
          </cell>
          <cell r="B31" t="str">
            <v>101 565 527 28</v>
          </cell>
          <cell r="C31" t="str">
            <v>АФАНАСЬЕВА Дарья Александровна</v>
          </cell>
          <cell r="D31">
            <v>40708</v>
          </cell>
          <cell r="E31" t="str">
            <v>КМС</v>
          </cell>
          <cell r="F31" t="str">
            <v>Санкт-Петербург</v>
          </cell>
        </row>
        <row r="32">
          <cell r="A32">
            <v>94</v>
          </cell>
          <cell r="B32">
            <v>10136909420</v>
          </cell>
          <cell r="C32" t="str">
            <v>АДЦЕЕВА Софья Юрьевна</v>
          </cell>
          <cell r="D32">
            <v>40172</v>
          </cell>
          <cell r="E32" t="str">
            <v>КМС</v>
          </cell>
          <cell r="F32" t="str">
            <v>Санкт-Петербург</v>
          </cell>
        </row>
        <row r="33">
          <cell r="A33">
            <v>95</v>
          </cell>
          <cell r="B33">
            <v>10136740880</v>
          </cell>
          <cell r="C33" t="str">
            <v>МЕРШИНА ВалерияМаксимовна</v>
          </cell>
          <cell r="D33">
            <v>40357</v>
          </cell>
          <cell r="E33" t="str">
            <v>КМС</v>
          </cell>
          <cell r="F33" t="str">
            <v>Санкт-Петербург</v>
          </cell>
        </row>
        <row r="34">
          <cell r="A34">
            <v>96</v>
          </cell>
          <cell r="B34">
            <v>10147843845</v>
          </cell>
          <cell r="C34" t="str">
            <v>ФИЛИППОВА Анастасия Дмитриевна</v>
          </cell>
          <cell r="D34">
            <v>40823</v>
          </cell>
          <cell r="E34" t="str">
            <v>1 СР</v>
          </cell>
          <cell r="F34" t="str">
            <v>Санкт-Петербург</v>
          </cell>
        </row>
        <row r="35">
          <cell r="A35">
            <v>97</v>
          </cell>
          <cell r="B35" t="str">
            <v>101 314 616 56</v>
          </cell>
          <cell r="C35" t="str">
            <v>КАШТАНОВА Мария Павловна</v>
          </cell>
          <cell r="D35">
            <v>39844</v>
          </cell>
          <cell r="E35" t="str">
            <v>КМС</v>
          </cell>
          <cell r="F35" t="str">
            <v>Санкт-Петербург</v>
          </cell>
        </row>
        <row r="36">
          <cell r="A36">
            <v>98</v>
          </cell>
          <cell r="B36" t="str">
            <v>101 417 785 17</v>
          </cell>
          <cell r="C36" t="str">
            <v>ГОЛЫБИНА Ирина Владимировна</v>
          </cell>
          <cell r="D36">
            <v>40065</v>
          </cell>
          <cell r="E36" t="str">
            <v>КМС</v>
          </cell>
          <cell r="F36" t="str">
            <v>Санкт-Петербург</v>
          </cell>
        </row>
        <row r="37">
          <cell r="A37">
            <v>99</v>
          </cell>
          <cell r="B37" t="str">
            <v>101 252 493 13</v>
          </cell>
          <cell r="C37" t="str">
            <v>БОНДАРЕВА Екатерина Константиновна</v>
          </cell>
          <cell r="D37">
            <v>39982</v>
          </cell>
          <cell r="E37" t="str">
            <v>КМС</v>
          </cell>
          <cell r="F37" t="str">
            <v>Санкт-Петербург</v>
          </cell>
        </row>
        <row r="38">
          <cell r="A38">
            <v>100</v>
          </cell>
          <cell r="B38" t="str">
            <v>101 399 987 67</v>
          </cell>
          <cell r="C38" t="str">
            <v>ЧЕРКАСОВА Серафима Дмитриевна</v>
          </cell>
          <cell r="D38">
            <v>39847</v>
          </cell>
          <cell r="E38" t="str">
            <v>КМС</v>
          </cell>
          <cell r="F38" t="str">
            <v>Санкт-Петербург</v>
          </cell>
        </row>
        <row r="39">
          <cell r="A39">
            <v>101</v>
          </cell>
          <cell r="B39" t="str">
            <v>101 649 784 89</v>
          </cell>
          <cell r="C39" t="str">
            <v>ЛУКЬЯНЕНКО Александра Вячеславовна</v>
          </cell>
          <cell r="D39">
            <v>40569</v>
          </cell>
          <cell r="E39" t="str">
            <v>1 СР</v>
          </cell>
          <cell r="F39" t="str">
            <v>Санкт-Петербург</v>
          </cell>
        </row>
        <row r="40">
          <cell r="A40">
            <v>102</v>
          </cell>
          <cell r="B40" t="str">
            <v>101 419 828 23</v>
          </cell>
          <cell r="C40" t="str">
            <v>КАРАНДАЕВА Анастасия Андреевна</v>
          </cell>
          <cell r="D40">
            <v>40343</v>
          </cell>
          <cell r="E40" t="str">
            <v>1 СР</v>
          </cell>
          <cell r="F40" t="str">
            <v>Забайкальский край</v>
          </cell>
        </row>
        <row r="41">
          <cell r="A41">
            <v>103</v>
          </cell>
          <cell r="B41" t="str">
            <v>101 374 394 82</v>
          </cell>
          <cell r="C41" t="str">
            <v>ДЕМИДОВА Ирина Алексеевна</v>
          </cell>
          <cell r="D41">
            <v>40245</v>
          </cell>
          <cell r="E41" t="str">
            <v>2 СР</v>
          </cell>
          <cell r="F41" t="str">
            <v>Забайкальский край</v>
          </cell>
        </row>
        <row r="42">
          <cell r="A42">
            <v>104</v>
          </cell>
          <cell r="B42" t="str">
            <v>101 415 761 30</v>
          </cell>
          <cell r="C42" t="str">
            <v>КУРАМШИНА Екатерина Сергеевна</v>
          </cell>
          <cell r="D42">
            <v>40034</v>
          </cell>
          <cell r="E42" t="str">
            <v>КМС</v>
          </cell>
          <cell r="F42" t="str">
            <v>Пензенская область</v>
          </cell>
        </row>
        <row r="43">
          <cell r="A43">
            <v>105</v>
          </cell>
          <cell r="B43" t="str">
            <v>101 420 588 07</v>
          </cell>
          <cell r="C43" t="str">
            <v>ПОЛЯКОВА Ульяна Александровна</v>
          </cell>
          <cell r="D43">
            <v>40353</v>
          </cell>
          <cell r="E43" t="str">
            <v>КМС</v>
          </cell>
          <cell r="F43" t="str">
            <v>Свердловская область</v>
          </cell>
        </row>
        <row r="44">
          <cell r="A44">
            <v>124</v>
          </cell>
          <cell r="B44" t="str">
            <v>101 301 288 17</v>
          </cell>
          <cell r="C44" t="str">
            <v>АЛЯКРИНСКАЯ София Максимовна</v>
          </cell>
          <cell r="D44">
            <v>40101</v>
          </cell>
          <cell r="E44" t="str">
            <v>КМС</v>
          </cell>
          <cell r="F44" t="str">
            <v>Москва</v>
          </cell>
        </row>
        <row r="45">
          <cell r="A45">
            <v>125</v>
          </cell>
          <cell r="B45" t="str">
            <v>101 450 856 11</v>
          </cell>
          <cell r="C45" t="str">
            <v>АНДРЮШИНА Маргарита Руслановна</v>
          </cell>
          <cell r="D45">
            <v>40472</v>
          </cell>
          <cell r="E45" t="str">
            <v>1 СР</v>
          </cell>
          <cell r="F45" t="str">
            <v>Москва</v>
          </cell>
        </row>
        <row r="46">
          <cell r="A46">
            <v>126</v>
          </cell>
          <cell r="B46" t="str">
            <v>101 459 877 11</v>
          </cell>
          <cell r="C46" t="str">
            <v>ЛЕПЕХА Диана Андреевна</v>
          </cell>
          <cell r="D46">
            <v>40417</v>
          </cell>
          <cell r="E46" t="str">
            <v>КМС</v>
          </cell>
          <cell r="F46" t="str">
            <v>Москва</v>
          </cell>
        </row>
        <row r="47">
          <cell r="A47">
            <v>127</v>
          </cell>
          <cell r="B47" t="str">
            <v>101 451 332 02</v>
          </cell>
          <cell r="C47" t="str">
            <v>ИГНАТЬЕВА Анастасия Сергеевна</v>
          </cell>
          <cell r="D47">
            <v>40264</v>
          </cell>
          <cell r="E47" t="str">
            <v>КМС</v>
          </cell>
          <cell r="F47" t="str">
            <v>Москва</v>
          </cell>
        </row>
        <row r="48">
          <cell r="A48">
            <v>133</v>
          </cell>
          <cell r="B48" t="str">
            <v>101 382 197 28</v>
          </cell>
          <cell r="C48" t="str">
            <v>ЕСЬКИНА Дарья Сергеевна</v>
          </cell>
          <cell r="D48">
            <v>40063</v>
          </cell>
          <cell r="E48" t="str">
            <v>2 СР</v>
          </cell>
          <cell r="F48" t="str">
            <v>Саратовская область</v>
          </cell>
        </row>
        <row r="49">
          <cell r="A49">
            <v>134</v>
          </cell>
          <cell r="B49" t="str">
            <v>101 441 601 68</v>
          </cell>
          <cell r="C49" t="str">
            <v>ДЮКАРЕВА Виктория Александровна</v>
          </cell>
          <cell r="D49">
            <v>40135</v>
          </cell>
          <cell r="E49" t="str">
            <v>КМС</v>
          </cell>
          <cell r="F49" t="str">
            <v>Саратовская область</v>
          </cell>
        </row>
        <row r="50">
          <cell r="A50">
            <v>1</v>
          </cell>
          <cell r="B50" t="str">
            <v>101 438 430 01</v>
          </cell>
          <cell r="C50" t="str">
            <v>АГАПОВ Максим Олегович</v>
          </cell>
          <cell r="D50">
            <v>39843</v>
          </cell>
          <cell r="E50" t="str">
            <v>КМС</v>
          </cell>
          <cell r="F50" t="str">
            <v>Воронежская область</v>
          </cell>
        </row>
        <row r="51">
          <cell r="A51">
            <v>2</v>
          </cell>
          <cell r="B51" t="str">
            <v>101 438 042 01</v>
          </cell>
          <cell r="C51" t="str">
            <v>ДЫБЛЕНКО Артем Романович</v>
          </cell>
          <cell r="D51">
            <v>39832</v>
          </cell>
          <cell r="E51" t="str">
            <v>КМС</v>
          </cell>
          <cell r="F51" t="str">
            <v>Воронежская область</v>
          </cell>
        </row>
        <row r="52">
          <cell r="A52">
            <v>3</v>
          </cell>
          <cell r="B52" t="str">
            <v>101 438 433 04</v>
          </cell>
          <cell r="C52" t="str">
            <v>РЯБОВ Максим Дмитриевич</v>
          </cell>
          <cell r="D52">
            <v>39940</v>
          </cell>
          <cell r="E52" t="str">
            <v>КМС</v>
          </cell>
          <cell r="F52" t="str">
            <v>Воронежская область</v>
          </cell>
        </row>
        <row r="53">
          <cell r="A53">
            <v>4</v>
          </cell>
          <cell r="B53" t="str">
            <v>101 438 413 81</v>
          </cell>
          <cell r="C53" t="str">
            <v>КУЛЬНЕВ Константин Сергеевич</v>
          </cell>
          <cell r="D53">
            <v>40017</v>
          </cell>
          <cell r="E53" t="str">
            <v>КМС</v>
          </cell>
          <cell r="F53" t="str">
            <v>Воронежская область</v>
          </cell>
        </row>
        <row r="54">
          <cell r="A54">
            <v>5</v>
          </cell>
          <cell r="B54" t="str">
            <v>101 440 987 36</v>
          </cell>
          <cell r="C54" t="str">
            <v>ШИКИН Александр Дмитриевич</v>
          </cell>
          <cell r="D54">
            <v>40450</v>
          </cell>
          <cell r="E54" t="str">
            <v xml:space="preserve">КМС </v>
          </cell>
          <cell r="F54" t="str">
            <v>Воронежская область</v>
          </cell>
        </row>
        <row r="55">
          <cell r="A55">
            <v>6</v>
          </cell>
          <cell r="B55" t="str">
            <v>101 376 068 10</v>
          </cell>
          <cell r="C55" t="str">
            <v>БОРОДИН Ярослав Алексеевич</v>
          </cell>
          <cell r="D55">
            <v>40275</v>
          </cell>
          <cell r="E55" t="str">
            <v>КМС</v>
          </cell>
          <cell r="F55" t="str">
            <v>Воронежская область</v>
          </cell>
        </row>
        <row r="56">
          <cell r="A56">
            <v>7</v>
          </cell>
          <cell r="B56" t="str">
            <v>101 440 229 54</v>
          </cell>
          <cell r="C56" t="str">
            <v>КАРТАШОВ Иван Юрьевич</v>
          </cell>
          <cell r="D56">
            <v>40289</v>
          </cell>
          <cell r="E56" t="str">
            <v>1 СР</v>
          </cell>
          <cell r="F56" t="str">
            <v>Воронежская область</v>
          </cell>
        </row>
        <row r="57">
          <cell r="A57">
            <v>9</v>
          </cell>
          <cell r="B57" t="str">
            <v>101 537 082 04</v>
          </cell>
          <cell r="C57" t="str">
            <v>УСТИНЕНКО Семён Сергеевич</v>
          </cell>
          <cell r="D57">
            <v>40525</v>
          </cell>
          <cell r="E57" t="str">
            <v>2 СР</v>
          </cell>
          <cell r="F57" t="str">
            <v>Тверская область</v>
          </cell>
        </row>
        <row r="58">
          <cell r="A58">
            <v>10</v>
          </cell>
          <cell r="B58" t="str">
            <v>101 590 025 82</v>
          </cell>
          <cell r="C58" t="str">
            <v>ЕВДОКИМОВ Никита Константинович</v>
          </cell>
          <cell r="D58">
            <v>40409</v>
          </cell>
          <cell r="E58" t="str">
            <v>2 СР</v>
          </cell>
          <cell r="F58" t="str">
            <v>Тверская область</v>
          </cell>
        </row>
        <row r="59">
          <cell r="A59">
            <v>12</v>
          </cell>
          <cell r="B59" t="str">
            <v>101 445 174 52</v>
          </cell>
          <cell r="C59" t="str">
            <v>КУЗНЕЦОВ Даниил Михайлович</v>
          </cell>
          <cell r="D59">
            <v>40006</v>
          </cell>
          <cell r="E59" t="str">
            <v>1 СР</v>
          </cell>
          <cell r="F59" t="str">
            <v>Самарская область</v>
          </cell>
        </row>
        <row r="60">
          <cell r="A60">
            <v>13</v>
          </cell>
          <cell r="B60" t="str">
            <v>101 319 550 43</v>
          </cell>
          <cell r="C60" t="str">
            <v>СУБЕЕВ Марат Ильнарович</v>
          </cell>
          <cell r="D60">
            <v>39985</v>
          </cell>
          <cell r="E60" t="str">
            <v>1 СР</v>
          </cell>
          <cell r="F60" t="str">
            <v>Самарская область</v>
          </cell>
        </row>
        <row r="61">
          <cell r="A61">
            <v>14</v>
          </cell>
          <cell r="B61" t="str">
            <v>101 461 689 77</v>
          </cell>
          <cell r="C61" t="str">
            <v>ШУКШИН Михаил Александрович</v>
          </cell>
          <cell r="D61">
            <v>40438</v>
          </cell>
          <cell r="E61" t="str">
            <v>2 СР</v>
          </cell>
          <cell r="F61" t="str">
            <v>Самарская область</v>
          </cell>
        </row>
        <row r="62">
          <cell r="A62">
            <v>15</v>
          </cell>
          <cell r="B62" t="str">
            <v>101 485 278 95</v>
          </cell>
          <cell r="C62" t="str">
            <v>ТИХАНОВ Демид Андреевич</v>
          </cell>
          <cell r="D62">
            <v>40529</v>
          </cell>
          <cell r="E62" t="str">
            <v>2 СР</v>
          </cell>
          <cell r="F62" t="str">
            <v>Самарская область</v>
          </cell>
        </row>
        <row r="63">
          <cell r="A63">
            <v>16</v>
          </cell>
          <cell r="B63" t="str">
            <v>101 439 666 73</v>
          </cell>
          <cell r="C63" t="str">
            <v>ЗОТОВ Герман Геннадьевич</v>
          </cell>
          <cell r="D63">
            <v>40402</v>
          </cell>
          <cell r="E63" t="str">
            <v>1 СР</v>
          </cell>
          <cell r="F63" t="str">
            <v>Самарская область</v>
          </cell>
        </row>
        <row r="64">
          <cell r="A64">
            <v>17</v>
          </cell>
          <cell r="B64" t="str">
            <v>101 446 025 30</v>
          </cell>
          <cell r="C64" t="str">
            <v>ЧЕРЕМУХИН Константин  Сергеевич</v>
          </cell>
          <cell r="D64">
            <v>40262</v>
          </cell>
          <cell r="E64" t="str">
            <v>1 СР</v>
          </cell>
          <cell r="F64" t="str">
            <v>Самарская область</v>
          </cell>
        </row>
        <row r="65">
          <cell r="A65">
            <v>18</v>
          </cell>
          <cell r="B65" t="str">
            <v>101 438 996 82</v>
          </cell>
          <cell r="C65" t="str">
            <v>СЕВРЮГИН Савелий Сергеевич</v>
          </cell>
          <cell r="D65" t="str">
            <v>15.01.2010</v>
          </cell>
          <cell r="E65" t="str">
            <v>1 СР</v>
          </cell>
          <cell r="F65" t="str">
            <v>Самарская область</v>
          </cell>
        </row>
        <row r="66">
          <cell r="A66">
            <v>19</v>
          </cell>
          <cell r="B66" t="str">
            <v>101 462 547 62</v>
          </cell>
          <cell r="C66" t="str">
            <v>ИРМАТОВ Азамат Нозимжонович</v>
          </cell>
          <cell r="D66">
            <v>40284</v>
          </cell>
          <cell r="E66" t="str">
            <v>1 СР</v>
          </cell>
          <cell r="F66" t="str">
            <v>Самарская область</v>
          </cell>
        </row>
        <row r="67">
          <cell r="A67">
            <v>20</v>
          </cell>
          <cell r="B67" t="str">
            <v>101 440 988 37</v>
          </cell>
          <cell r="C67" t="str">
            <v>ЛУКЬЯНОВ Владислав Сергеевич</v>
          </cell>
          <cell r="D67">
            <v>40185</v>
          </cell>
          <cell r="E67" t="str">
            <v>1 СР</v>
          </cell>
          <cell r="F67" t="str">
            <v>Самарская область</v>
          </cell>
        </row>
        <row r="68">
          <cell r="A68">
            <v>21</v>
          </cell>
          <cell r="B68" t="str">
            <v>101 436 896 19</v>
          </cell>
          <cell r="C68" t="str">
            <v>ЧУГУРОВ Платон Павлович</v>
          </cell>
          <cell r="D68">
            <v>40024</v>
          </cell>
          <cell r="E68" t="str">
            <v>КМС</v>
          </cell>
          <cell r="F68" t="str">
            <v>Самарская область</v>
          </cell>
        </row>
        <row r="69">
          <cell r="A69">
            <v>22</v>
          </cell>
          <cell r="B69" t="str">
            <v>101 408 747 00</v>
          </cell>
          <cell r="C69" t="str">
            <v>ЦУПРИК Владислав Андреевич</v>
          </cell>
          <cell r="D69">
            <v>39890</v>
          </cell>
          <cell r="E69" t="str">
            <v>КМС</v>
          </cell>
          <cell r="F69" t="str">
            <v>Самарская область</v>
          </cell>
        </row>
        <row r="70">
          <cell r="A70">
            <v>23</v>
          </cell>
          <cell r="B70" t="str">
            <v>101 436 589 03</v>
          </cell>
          <cell r="C70" t="str">
            <v>КУЗНЕЦОВ Илья Сергеевич</v>
          </cell>
          <cell r="D70">
            <v>39821</v>
          </cell>
          <cell r="E70" t="str">
            <v>КМС</v>
          </cell>
          <cell r="F70" t="str">
            <v>Самарская область</v>
          </cell>
        </row>
        <row r="71">
          <cell r="A71">
            <v>24</v>
          </cell>
          <cell r="B71" t="str">
            <v>101 259 680 22</v>
          </cell>
          <cell r="C71" t="str">
            <v>БАТЮКОВ Степан Андреевич</v>
          </cell>
          <cell r="D71">
            <v>40032</v>
          </cell>
          <cell r="E71" t="str">
            <v>2 СР</v>
          </cell>
          <cell r="F71" t="str">
            <v>Самарская область</v>
          </cell>
        </row>
        <row r="72">
          <cell r="A72">
            <v>25</v>
          </cell>
          <cell r="B72" t="str">
            <v>101 548 790 72</v>
          </cell>
          <cell r="C72" t="str">
            <v>ДРОЗДОВ Артём Геннадьевич</v>
          </cell>
          <cell r="D72">
            <v>40462</v>
          </cell>
          <cell r="E72" t="str">
            <v>2 СР</v>
          </cell>
          <cell r="F72" t="str">
            <v>Самарская область</v>
          </cell>
        </row>
        <row r="73">
          <cell r="A73">
            <v>26</v>
          </cell>
          <cell r="B73" t="str">
            <v>101 548 127 88</v>
          </cell>
          <cell r="C73" t="str">
            <v>ДУНЦОВ Артём Константинович</v>
          </cell>
          <cell r="D73">
            <v>39969</v>
          </cell>
          <cell r="E73" t="str">
            <v>2 СР</v>
          </cell>
          <cell r="F73" t="str">
            <v>Самарская область</v>
          </cell>
        </row>
        <row r="74">
          <cell r="A74">
            <v>27</v>
          </cell>
          <cell r="B74" t="str">
            <v>101 609 320 74</v>
          </cell>
          <cell r="C74" t="str">
            <v>ЛЕВИН Андрей Алексеевич</v>
          </cell>
          <cell r="D74">
            <v>40539</v>
          </cell>
          <cell r="E74" t="str">
            <v>1 СР</v>
          </cell>
          <cell r="F74" t="str">
            <v>Самарская область</v>
          </cell>
        </row>
        <row r="75">
          <cell r="A75">
            <v>28</v>
          </cell>
          <cell r="B75" t="str">
            <v>101 629 015 78</v>
          </cell>
          <cell r="C75" t="str">
            <v>БАЛЕНКОВ Дмитрий Андреевич</v>
          </cell>
          <cell r="D75">
            <v>40470</v>
          </cell>
          <cell r="E75" t="str">
            <v>2 СР</v>
          </cell>
          <cell r="F75" t="str">
            <v>Самарская область</v>
          </cell>
        </row>
        <row r="76">
          <cell r="A76">
            <v>29</v>
          </cell>
          <cell r="B76" t="str">
            <v>101 441 944 23</v>
          </cell>
          <cell r="C76" t="str">
            <v>ЧЕРНОВ Кирилл Денисович</v>
          </cell>
          <cell r="D76">
            <v>40541</v>
          </cell>
          <cell r="E76" t="str">
            <v>2 СР</v>
          </cell>
          <cell r="F76" t="str">
            <v>Самарская область</v>
          </cell>
        </row>
        <row r="77">
          <cell r="A77">
            <v>30</v>
          </cell>
          <cell r="B77" t="str">
            <v>101 620 607 12</v>
          </cell>
          <cell r="C77" t="str">
            <v>САЛОВ Данила Витальевич</v>
          </cell>
          <cell r="D77">
            <v>40447</v>
          </cell>
          <cell r="E77" t="str">
            <v>1 СР</v>
          </cell>
          <cell r="F77" t="str">
            <v>Самарская область</v>
          </cell>
        </row>
        <row r="78">
          <cell r="C78" t="str">
            <v>БАБИН Артемий Евгеньевич</v>
          </cell>
          <cell r="D78">
            <v>40249</v>
          </cell>
          <cell r="E78" t="str">
            <v>2 СР</v>
          </cell>
          <cell r="F78" t="str">
            <v>Самарская область</v>
          </cell>
        </row>
        <row r="79">
          <cell r="A79">
            <v>32</v>
          </cell>
          <cell r="B79" t="str">
            <v>101 436 840 60</v>
          </cell>
          <cell r="C79" t="str">
            <v>СТРЕЛЬНИКОВ Андрей Николаевич</v>
          </cell>
          <cell r="D79">
            <v>40472</v>
          </cell>
          <cell r="E79" t="str">
            <v>1 СР</v>
          </cell>
          <cell r="F79" t="str">
            <v>Самарская область</v>
          </cell>
        </row>
        <row r="80">
          <cell r="A80">
            <v>33</v>
          </cell>
          <cell r="B80" t="str">
            <v>101 543 233 44</v>
          </cell>
          <cell r="C80" t="str">
            <v>ГИРФАНОВ Иван Витальевич</v>
          </cell>
          <cell r="D80">
            <v>40401</v>
          </cell>
          <cell r="E80" t="str">
            <v>2 СР</v>
          </cell>
          <cell r="F80" t="str">
            <v>Самарская область</v>
          </cell>
        </row>
        <row r="81">
          <cell r="A81">
            <v>34</v>
          </cell>
          <cell r="B81" t="str">
            <v>101 437 863 16</v>
          </cell>
          <cell r="C81" t="str">
            <v>БИКАЕВ Рафис Радикович</v>
          </cell>
          <cell r="D81">
            <v>40383</v>
          </cell>
          <cell r="E81" t="str">
            <v>2 СР</v>
          </cell>
          <cell r="F81" t="str">
            <v>Самарская область</v>
          </cell>
        </row>
        <row r="82">
          <cell r="A82">
            <v>35</v>
          </cell>
          <cell r="B82" t="str">
            <v>101 546 956 81</v>
          </cell>
          <cell r="C82" t="str">
            <v>ПИСЧАЕВ Матвей Сергеевич</v>
          </cell>
          <cell r="D82">
            <v>40413</v>
          </cell>
          <cell r="E82" t="str">
            <v>2 СР</v>
          </cell>
          <cell r="F82" t="str">
            <v>Самарская область</v>
          </cell>
        </row>
        <row r="83">
          <cell r="A83">
            <v>36</v>
          </cell>
          <cell r="B83" t="str">
            <v>101 616 640 22</v>
          </cell>
          <cell r="C83" t="str">
            <v>ТОЛКАЧЕВ Дмитрий Сергеевич</v>
          </cell>
          <cell r="D83">
            <v>40223</v>
          </cell>
          <cell r="E83" t="str">
            <v>2 СР</v>
          </cell>
          <cell r="F83" t="str">
            <v>Самарская область</v>
          </cell>
        </row>
        <row r="84">
          <cell r="A84">
            <v>37</v>
          </cell>
          <cell r="B84" t="str">
            <v>101 394 066 63</v>
          </cell>
          <cell r="C84" t="str">
            <v>ФЕТИСОВ Арсений Андреевич</v>
          </cell>
          <cell r="D84">
            <v>40027</v>
          </cell>
          <cell r="E84" t="str">
            <v>2 СР</v>
          </cell>
          <cell r="F84" t="str">
            <v>Самарская область</v>
          </cell>
        </row>
        <row r="85">
          <cell r="A85">
            <v>38</v>
          </cell>
          <cell r="B85" t="str">
            <v>101 320 095 06</v>
          </cell>
          <cell r="C85" t="str">
            <v>ФИЛАТОВ Егор Валерьевич</v>
          </cell>
          <cell r="D85">
            <v>39963</v>
          </cell>
          <cell r="E85" t="str">
            <v>1 СР</v>
          </cell>
          <cell r="F85" t="str">
            <v>Самарская область</v>
          </cell>
        </row>
        <row r="86">
          <cell r="A86">
            <v>39</v>
          </cell>
          <cell r="B86" t="str">
            <v>101 653 741 69</v>
          </cell>
          <cell r="C86" t="str">
            <v>ВИДЯЕВ Владимир Анатольевич</v>
          </cell>
          <cell r="D86">
            <v>40122</v>
          </cell>
          <cell r="E86" t="str">
            <v>2 СР</v>
          </cell>
          <cell r="F86" t="str">
            <v>Самарская область</v>
          </cell>
        </row>
        <row r="87">
          <cell r="A87">
            <v>40</v>
          </cell>
          <cell r="B87" t="str">
            <v>101 459 876 10</v>
          </cell>
          <cell r="C87" t="str">
            <v>АГАПОВ Артем Владимирович</v>
          </cell>
          <cell r="D87">
            <v>40415</v>
          </cell>
          <cell r="E87" t="str">
            <v>2 СР</v>
          </cell>
          <cell r="F87" t="str">
            <v>Самарская область</v>
          </cell>
        </row>
        <row r="88">
          <cell r="A88">
            <v>41</v>
          </cell>
          <cell r="B88" t="str">
            <v>101 459 875 09</v>
          </cell>
          <cell r="C88" t="str">
            <v>КАЗАНЦЕВ Алексей Владимирович</v>
          </cell>
          <cell r="D88">
            <v>40255</v>
          </cell>
          <cell r="E88" t="str">
            <v>2 СР</v>
          </cell>
          <cell r="F88" t="str">
            <v>Самарская область</v>
          </cell>
        </row>
        <row r="89">
          <cell r="A89">
            <v>42</v>
          </cell>
          <cell r="B89" t="str">
            <v>101 548 794 76</v>
          </cell>
          <cell r="C89" t="str">
            <v>ВДОВИН Михаил Алексеевич</v>
          </cell>
          <cell r="D89">
            <v>40120</v>
          </cell>
          <cell r="E89" t="str">
            <v>1 СР</v>
          </cell>
          <cell r="F89" t="str">
            <v>Самарская область</v>
          </cell>
        </row>
        <row r="90">
          <cell r="A90">
            <v>43</v>
          </cell>
          <cell r="B90" t="str">
            <v>101 439 673 80</v>
          </cell>
          <cell r="C90" t="str">
            <v xml:space="preserve">БЛЮДИН Даниил Иванович </v>
          </cell>
          <cell r="D90">
            <v>40004</v>
          </cell>
          <cell r="E90" t="str">
            <v>1 СР</v>
          </cell>
          <cell r="F90" t="str">
            <v>Самарская область</v>
          </cell>
        </row>
        <row r="91">
          <cell r="A91">
            <v>60</v>
          </cell>
          <cell r="B91" t="str">
            <v>101 462 966 93</v>
          </cell>
          <cell r="C91" t="str">
            <v>МИЛЛЕР Илья Артёмович</v>
          </cell>
          <cell r="D91">
            <v>40165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61</v>
          </cell>
          <cell r="B92" t="str">
            <v>101 501 689 16</v>
          </cell>
          <cell r="C92" t="str">
            <v>БЛИНОВ Сергей Николаевич</v>
          </cell>
          <cell r="D92">
            <v>40078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62</v>
          </cell>
          <cell r="B93" t="str">
            <v>101 463 063 93</v>
          </cell>
          <cell r="C93" t="str">
            <v>ТОЛСТОВ Алексей Юрьевич</v>
          </cell>
          <cell r="D93">
            <v>40321</v>
          </cell>
          <cell r="E93" t="str">
            <v>2 СР</v>
          </cell>
          <cell r="F93" t="str">
            <v>Иркутская область</v>
          </cell>
        </row>
        <row r="94">
          <cell r="A94">
            <v>63</v>
          </cell>
          <cell r="B94" t="str">
            <v>101 544 004 39</v>
          </cell>
          <cell r="C94" t="str">
            <v>ХАЛАИМОВ Антон Дмитриевич</v>
          </cell>
          <cell r="D94">
            <v>40408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64</v>
          </cell>
          <cell r="B95" t="str">
            <v>101 534 704 51</v>
          </cell>
          <cell r="C95" t="str">
            <v>ЖИЛКИН Илья Евгеньевич</v>
          </cell>
          <cell r="D95">
            <v>40589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65</v>
          </cell>
          <cell r="B96" t="str">
            <v>101 545 455 35</v>
          </cell>
          <cell r="C96" t="str">
            <v>ВИННИКОВ Андрей Денисович</v>
          </cell>
          <cell r="D96">
            <v>40581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70</v>
          </cell>
          <cell r="B97" t="str">
            <v>101 360 313 66</v>
          </cell>
          <cell r="C97" t="str">
            <v>ДОНЧЕНКО Александр Романович</v>
          </cell>
          <cell r="D97">
            <v>40174</v>
          </cell>
          <cell r="E97" t="str">
            <v>1 СР</v>
          </cell>
          <cell r="F97" t="str">
            <v>Краснодарский край</v>
          </cell>
        </row>
        <row r="98">
          <cell r="A98">
            <v>71</v>
          </cell>
          <cell r="B98" t="str">
            <v>101 489 189 29</v>
          </cell>
          <cell r="C98" t="str">
            <v>НИКИФОРОВ Иван Евгеньевич</v>
          </cell>
          <cell r="D98">
            <v>40340</v>
          </cell>
          <cell r="E98" t="str">
            <v>2 СР</v>
          </cell>
          <cell r="F98" t="str">
            <v>Краснодарский край</v>
          </cell>
        </row>
        <row r="99">
          <cell r="A99">
            <v>72</v>
          </cell>
          <cell r="B99" t="str">
            <v>101 473 679 39</v>
          </cell>
          <cell r="C99" t="str">
            <v>БУДАНЦЕВ Александр Михайлович</v>
          </cell>
          <cell r="D99">
            <v>40351</v>
          </cell>
          <cell r="E99" t="str">
            <v>1 СР</v>
          </cell>
          <cell r="F99" t="str">
            <v>Краснодарский край</v>
          </cell>
        </row>
        <row r="100">
          <cell r="A100">
            <v>73</v>
          </cell>
          <cell r="B100" t="str">
            <v>101 375 398 19</v>
          </cell>
          <cell r="C100" t="str">
            <v>ШЕВЯКОВ Игнат Сергеевич</v>
          </cell>
          <cell r="D100">
            <v>40232</v>
          </cell>
          <cell r="E100" t="str">
            <v>1 СР</v>
          </cell>
          <cell r="F100" t="str">
            <v>Краснодарский край</v>
          </cell>
        </row>
        <row r="101">
          <cell r="A101">
            <v>74</v>
          </cell>
          <cell r="B101" t="str">
            <v>101 373 063 12</v>
          </cell>
          <cell r="C101" t="str">
            <v>СМИРНОВ Андрей Николаевич</v>
          </cell>
          <cell r="D101">
            <v>39974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75</v>
          </cell>
          <cell r="B102" t="str">
            <v>101 372 722 59</v>
          </cell>
          <cell r="C102" t="str">
            <v>СКОРНЯКОВ Борис Алексеевич</v>
          </cell>
          <cell r="D102">
            <v>39956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76</v>
          </cell>
          <cell r="B103" t="str">
            <v>101 373 067 16</v>
          </cell>
          <cell r="C103" t="str">
            <v>КЛИШОВ Николай Сергеевич</v>
          </cell>
          <cell r="D103">
            <v>39955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77</v>
          </cell>
          <cell r="B104" t="str">
            <v>101 448 629 15</v>
          </cell>
          <cell r="C104" t="str">
            <v>ЯЦИНА Артем Романович</v>
          </cell>
          <cell r="D104">
            <v>40126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78</v>
          </cell>
          <cell r="B105" t="str">
            <v>101 480 516 86</v>
          </cell>
          <cell r="C105" t="str">
            <v>ЗЫРЯНОВ Кирилл Никитович</v>
          </cell>
          <cell r="D105">
            <v>40324</v>
          </cell>
          <cell r="E105" t="str">
            <v>КМС</v>
          </cell>
          <cell r="F105" t="str">
            <v>Санкт-Петербург</v>
          </cell>
        </row>
        <row r="106">
          <cell r="A106">
            <v>79</v>
          </cell>
          <cell r="B106" t="str">
            <v>101 326 077 71</v>
          </cell>
          <cell r="C106" t="str">
            <v>КОНСТАНТИНОВ Феликс Антонович</v>
          </cell>
          <cell r="D106">
            <v>40255</v>
          </cell>
          <cell r="E106" t="str">
            <v>КМС</v>
          </cell>
          <cell r="F106" t="str">
            <v>Санкт-Петербург</v>
          </cell>
        </row>
        <row r="107">
          <cell r="A107">
            <v>80</v>
          </cell>
          <cell r="B107" t="str">
            <v>101 422 933 24</v>
          </cell>
          <cell r="C107" t="str">
            <v>ПЕТУХОВ Максим Александрович</v>
          </cell>
          <cell r="D107">
            <v>40387</v>
          </cell>
          <cell r="E107" t="str">
            <v>КМС</v>
          </cell>
          <cell r="F107" t="str">
            <v>Санкт-Петербург</v>
          </cell>
        </row>
        <row r="108">
          <cell r="A108">
            <v>81</v>
          </cell>
          <cell r="B108" t="str">
            <v>101 480 842 24</v>
          </cell>
          <cell r="C108" t="str">
            <v xml:space="preserve">СЫСОЕВ Игнат Алексеевич </v>
          </cell>
          <cell r="D108">
            <v>40289</v>
          </cell>
          <cell r="E108" t="str">
            <v>1 СР</v>
          </cell>
          <cell r="F108" t="str">
            <v>Санкт-Петербург</v>
          </cell>
        </row>
        <row r="109">
          <cell r="A109">
            <v>82</v>
          </cell>
          <cell r="B109" t="str">
            <v>101 565 540 41</v>
          </cell>
          <cell r="C109" t="str">
            <v>БАЗГАНОВ Кирилл Владимирович</v>
          </cell>
          <cell r="D109">
            <v>40578</v>
          </cell>
          <cell r="E109" t="str">
            <v>1 СР</v>
          </cell>
          <cell r="F109" t="str">
            <v>Санкт-Петербург</v>
          </cell>
        </row>
        <row r="110">
          <cell r="A110">
            <v>83</v>
          </cell>
          <cell r="B110" t="str">
            <v>101 565 517 18</v>
          </cell>
          <cell r="C110" t="str">
            <v>МИХЕЕВ Арсений Анатольевич</v>
          </cell>
          <cell r="D110">
            <v>40578</v>
          </cell>
          <cell r="E110" t="str">
            <v>1 СР</v>
          </cell>
          <cell r="F110" t="str">
            <v>Санкт-Петербург</v>
          </cell>
        </row>
        <row r="111">
          <cell r="A111">
            <v>84</v>
          </cell>
          <cell r="B111" t="str">
            <v>101 565 526 27</v>
          </cell>
          <cell r="C111" t="str">
            <v>НОВОЛОДСКИЙ Дмитрий Юрьевич</v>
          </cell>
          <cell r="D111">
            <v>40691</v>
          </cell>
          <cell r="E111" t="str">
            <v>1 СР</v>
          </cell>
          <cell r="F111" t="str">
            <v>Санкт-Петербург</v>
          </cell>
        </row>
        <row r="112">
          <cell r="A112">
            <v>85</v>
          </cell>
          <cell r="B112" t="str">
            <v>101 458 602 94</v>
          </cell>
          <cell r="C112" t="str">
            <v>ФОМЕНКО Тимофей Константинович</v>
          </cell>
          <cell r="D112">
            <v>40755</v>
          </cell>
          <cell r="E112" t="str">
            <v>1 СР</v>
          </cell>
          <cell r="F112" t="str">
            <v>Санкт-Петербург</v>
          </cell>
        </row>
        <row r="113">
          <cell r="A113">
            <v>106</v>
          </cell>
          <cell r="B113" t="str">
            <v>101 127 016 54</v>
          </cell>
          <cell r="C113" t="str">
            <v>ПЫРКОВ Никита Владимирович</v>
          </cell>
          <cell r="D113">
            <v>40086</v>
          </cell>
          <cell r="E113" t="str">
            <v>КМС</v>
          </cell>
          <cell r="F113" t="str">
            <v>Нижегородская область</v>
          </cell>
        </row>
        <row r="114">
          <cell r="A114">
            <v>107</v>
          </cell>
          <cell r="B114" t="str">
            <v>101 254 235 09</v>
          </cell>
          <cell r="C114" t="str">
            <v>ЖАВОРОНКОВ Кирилл Юрьевич</v>
          </cell>
          <cell r="D114">
            <v>40131</v>
          </cell>
          <cell r="E114" t="str">
            <v>КМС</v>
          </cell>
          <cell r="F114" t="str">
            <v>Нижегородская область</v>
          </cell>
        </row>
        <row r="115">
          <cell r="A115">
            <v>108</v>
          </cell>
          <cell r="B115" t="str">
            <v>101 418 724 83</v>
          </cell>
          <cell r="C115" t="str">
            <v>АГЕЕВ Даниил Русланович</v>
          </cell>
          <cell r="D115">
            <v>39968</v>
          </cell>
          <cell r="E115" t="str">
            <v>КМС</v>
          </cell>
          <cell r="F115" t="str">
            <v>Нижегородская область</v>
          </cell>
        </row>
        <row r="116">
          <cell r="A116">
            <v>109</v>
          </cell>
          <cell r="B116" t="str">
            <v>101 543 253 64</v>
          </cell>
          <cell r="C116" t="str">
            <v>КАБАНОВ Денис Сергеевич</v>
          </cell>
          <cell r="D116">
            <v>40349</v>
          </cell>
          <cell r="E116" t="str">
            <v>КМС</v>
          </cell>
          <cell r="F116" t="str">
            <v>Нижегородская область</v>
          </cell>
        </row>
        <row r="117">
          <cell r="A117">
            <v>110</v>
          </cell>
          <cell r="B117" t="str">
            <v>101 500 641 35</v>
          </cell>
          <cell r="C117" t="str">
            <v>ШЕРСТНЕВ Никита Дмитриевич</v>
          </cell>
          <cell r="D117">
            <v>39960</v>
          </cell>
          <cell r="E117" t="str">
            <v>КМС</v>
          </cell>
          <cell r="F117" t="str">
            <v>Нижегородская область</v>
          </cell>
        </row>
        <row r="118">
          <cell r="A118">
            <v>111</v>
          </cell>
          <cell r="B118" t="str">
            <v>101 539 420 14</v>
          </cell>
          <cell r="C118" t="str">
            <v>СЕРГЕЕВ Никита Кириллович</v>
          </cell>
          <cell r="D118">
            <v>40227</v>
          </cell>
          <cell r="E118" t="str">
            <v>2 СР</v>
          </cell>
          <cell r="F118" t="str">
            <v>Тюменская область</v>
          </cell>
        </row>
        <row r="119">
          <cell r="A119">
            <v>112</v>
          </cell>
          <cell r="B119" t="str">
            <v>101 438 415 83</v>
          </cell>
          <cell r="C119" t="str">
            <v>ТУРЧИН Александр Николаевич</v>
          </cell>
          <cell r="D119">
            <v>40199</v>
          </cell>
          <cell r="E119" t="str">
            <v>2 СР</v>
          </cell>
          <cell r="F119" t="str">
            <v>Тюменская область</v>
          </cell>
        </row>
        <row r="120">
          <cell r="A120">
            <v>113</v>
          </cell>
          <cell r="B120" t="str">
            <v>101 433 552 70</v>
          </cell>
          <cell r="C120" t="str">
            <v>ЯТЧЕНКО Вадим Алексеевич</v>
          </cell>
          <cell r="D120">
            <v>40262</v>
          </cell>
          <cell r="E120" t="str">
            <v>2 СР</v>
          </cell>
          <cell r="F120" t="str">
            <v>Тюменская область</v>
          </cell>
        </row>
        <row r="121">
          <cell r="A121">
            <v>114</v>
          </cell>
          <cell r="B121" t="str">
            <v>101 435 919 12</v>
          </cell>
          <cell r="C121" t="str">
            <v>ШЕПЕЛИН Илья Васильевич</v>
          </cell>
          <cell r="D121">
            <v>40314</v>
          </cell>
          <cell r="E121" t="str">
            <v>КМС</v>
          </cell>
          <cell r="F121" t="str">
            <v>Тюменская область</v>
          </cell>
        </row>
        <row r="122">
          <cell r="A122">
            <v>115</v>
          </cell>
          <cell r="B122" t="str">
            <v>101 436 185 84</v>
          </cell>
          <cell r="C122" t="str">
            <v>ШЕПЕЛИН Кирилл Васильевич</v>
          </cell>
          <cell r="D122">
            <v>40314</v>
          </cell>
          <cell r="E122" t="str">
            <v>2 СР</v>
          </cell>
          <cell r="F122" t="str">
            <v>Тюменская область</v>
          </cell>
        </row>
        <row r="123">
          <cell r="A123">
            <v>116</v>
          </cell>
          <cell r="B123" t="str">
            <v>101 457 943 17</v>
          </cell>
          <cell r="C123" t="str">
            <v>ХАБИЕВ Камиль Артурович</v>
          </cell>
          <cell r="D123">
            <v>40332</v>
          </cell>
          <cell r="E123" t="str">
            <v>1 СР</v>
          </cell>
          <cell r="F123" t="str">
            <v>Ульяновская область</v>
          </cell>
        </row>
        <row r="124">
          <cell r="A124">
            <v>117</v>
          </cell>
          <cell r="B124" t="str">
            <v>101 186 336 10</v>
          </cell>
          <cell r="C124" t="str">
            <v>КИРЕЕВ Степан Денисович</v>
          </cell>
          <cell r="D124">
            <v>40101</v>
          </cell>
          <cell r="E124" t="str">
            <v>КМС</v>
          </cell>
          <cell r="F124" t="str">
            <v>Ульяновская область</v>
          </cell>
        </row>
        <row r="125">
          <cell r="A125">
            <v>118</v>
          </cell>
          <cell r="B125" t="str">
            <v>101 273 946 29</v>
          </cell>
          <cell r="C125" t="str">
            <v>ИВАНОВ Антон Александрович</v>
          </cell>
          <cell r="D125">
            <v>39965</v>
          </cell>
          <cell r="E125" t="str">
            <v>1 СР</v>
          </cell>
          <cell r="F125" t="str">
            <v>Ульяновская область</v>
          </cell>
        </row>
        <row r="126">
          <cell r="A126">
            <v>119</v>
          </cell>
          <cell r="B126" t="str">
            <v>101 495 326 55</v>
          </cell>
          <cell r="C126" t="str">
            <v>АРНАУТОВ Игорь Евгеньевич</v>
          </cell>
          <cell r="D126">
            <v>40366</v>
          </cell>
          <cell r="E126" t="str">
            <v>1 СР</v>
          </cell>
          <cell r="F126" t="str">
            <v>Москва</v>
          </cell>
        </row>
        <row r="127">
          <cell r="A127">
            <v>120</v>
          </cell>
          <cell r="B127" t="str">
            <v>101 299 028 85</v>
          </cell>
          <cell r="C127" t="str">
            <v>БОРТНИК Степан Алексеевич</v>
          </cell>
          <cell r="D127">
            <v>40113</v>
          </cell>
          <cell r="E127" t="str">
            <v>КМС</v>
          </cell>
          <cell r="F127" t="str">
            <v>Москва</v>
          </cell>
        </row>
        <row r="128">
          <cell r="A128">
            <v>121</v>
          </cell>
          <cell r="B128" t="str">
            <v>101 391 753 78</v>
          </cell>
          <cell r="C128" t="str">
            <v>ГАММЕРШМИДТ Антон Александрович</v>
          </cell>
          <cell r="D128">
            <v>39878</v>
          </cell>
          <cell r="E128" t="str">
            <v>КМС</v>
          </cell>
          <cell r="F128" t="str">
            <v>Москва</v>
          </cell>
        </row>
        <row r="129">
          <cell r="A129">
            <v>122</v>
          </cell>
          <cell r="B129" t="str">
            <v>101 395 286 22</v>
          </cell>
          <cell r="C129" t="str">
            <v>КВАРТЮК Дмитрий Алексеевич</v>
          </cell>
          <cell r="D129">
            <v>40514</v>
          </cell>
          <cell r="E129" t="str">
            <v>КМС</v>
          </cell>
          <cell r="F129" t="str">
            <v>Москва</v>
          </cell>
        </row>
        <row r="130">
          <cell r="A130">
            <v>123</v>
          </cell>
          <cell r="B130" t="str">
            <v>101 298 378 17</v>
          </cell>
          <cell r="C130" t="str">
            <v>СИТДИКОВ Амир Русланович</v>
          </cell>
          <cell r="D130">
            <v>39858</v>
          </cell>
          <cell r="E130" t="str">
            <v>КМС</v>
          </cell>
          <cell r="F130" t="str">
            <v>Москва</v>
          </cell>
        </row>
        <row r="131">
          <cell r="A131">
            <v>128</v>
          </cell>
          <cell r="B131" t="str">
            <v>101 652 300 83</v>
          </cell>
          <cell r="C131" t="str">
            <v>БУГРОВ Ян Алексеевич</v>
          </cell>
          <cell r="D131">
            <v>40441</v>
          </cell>
          <cell r="E131" t="str">
            <v>2 СР</v>
          </cell>
          <cell r="F131" t="str">
            <v>Нижегородская область</v>
          </cell>
        </row>
        <row r="132">
          <cell r="A132">
            <v>129</v>
          </cell>
          <cell r="B132" t="str">
            <v>101 336 816 43</v>
          </cell>
          <cell r="C132" t="str">
            <v>КИРЖАНОВ Максим Анатольевич</v>
          </cell>
          <cell r="D132">
            <v>39932</v>
          </cell>
          <cell r="E132" t="str">
            <v>КМС</v>
          </cell>
          <cell r="F132" t="str">
            <v>Саратовская область</v>
          </cell>
        </row>
        <row r="133">
          <cell r="A133">
            <v>130</v>
          </cell>
          <cell r="B133" t="str">
            <v>101 336 044 47</v>
          </cell>
          <cell r="C133" t="str">
            <v>ПРОКОФЬЕВ Даниэль Артемович</v>
          </cell>
          <cell r="D133">
            <v>40084</v>
          </cell>
          <cell r="E133" t="str">
            <v>1 СР</v>
          </cell>
          <cell r="F133" t="str">
            <v>Саратовская область</v>
          </cell>
        </row>
        <row r="134">
          <cell r="A134">
            <v>131</v>
          </cell>
          <cell r="B134" t="str">
            <v>101 458 604 96</v>
          </cell>
          <cell r="C134" t="str">
            <v>ЕРЕМИН Виктор Сергеевич</v>
          </cell>
          <cell r="D134">
            <v>40278</v>
          </cell>
          <cell r="E134" t="str">
            <v>2 СР</v>
          </cell>
          <cell r="F134" t="str">
            <v>Саратовская область</v>
          </cell>
        </row>
        <row r="135">
          <cell r="A135">
            <v>132</v>
          </cell>
          <cell r="B135" t="str">
            <v>101 458 603 95</v>
          </cell>
          <cell r="C135" t="str">
            <v>САХНОВ Дмитрий Сергеевич</v>
          </cell>
          <cell r="D135">
            <v>40248</v>
          </cell>
          <cell r="E135" t="str">
            <v>2 СР</v>
          </cell>
          <cell r="F135" t="str">
            <v>Саратовская область</v>
          </cell>
        </row>
        <row r="136">
          <cell r="A136">
            <v>135</v>
          </cell>
          <cell r="B136" t="str">
            <v>101 655 758 49</v>
          </cell>
          <cell r="C136" t="str">
            <v>БАТАНОВ Даниил Кемильевич</v>
          </cell>
          <cell r="D136">
            <v>40125</v>
          </cell>
          <cell r="E136" t="str">
            <v>2 СР</v>
          </cell>
          <cell r="F136" t="str">
            <v>Саратовская область</v>
          </cell>
        </row>
        <row r="137">
          <cell r="A137">
            <v>136</v>
          </cell>
          <cell r="B137" t="str">
            <v>101 652 299 82</v>
          </cell>
          <cell r="C137" t="str">
            <v>ЕРМОЛАЕВ Тимур Михайлович</v>
          </cell>
          <cell r="D137">
            <v>40504</v>
          </cell>
          <cell r="E137" t="str">
            <v>2 СР</v>
          </cell>
          <cell r="F137" t="str">
            <v>Нижегородская область</v>
          </cell>
        </row>
        <row r="138">
          <cell r="A138">
            <v>137</v>
          </cell>
          <cell r="B138" t="str">
            <v>101 334 931 01</v>
          </cell>
          <cell r="C138" t="str">
            <v>БЛИНОВ Кирилл Алексеевич</v>
          </cell>
          <cell r="D138">
            <v>40163</v>
          </cell>
          <cell r="E138" t="str">
            <v>2 СР</v>
          </cell>
          <cell r="F138" t="str">
            <v>Удмуртская Республика</v>
          </cell>
        </row>
        <row r="139">
          <cell r="A139">
            <v>138</v>
          </cell>
          <cell r="B139" t="str">
            <v>101 529 168 44</v>
          </cell>
          <cell r="C139" t="str">
            <v>СМИРНОВ Владислав Артемович</v>
          </cell>
          <cell r="D139">
            <v>39938</v>
          </cell>
          <cell r="E139" t="str">
            <v>2 СР</v>
          </cell>
          <cell r="F139" t="str">
            <v>Удмуртская Республика</v>
          </cell>
        </row>
        <row r="140">
          <cell r="A140">
            <v>139</v>
          </cell>
          <cell r="B140" t="str">
            <v>101 337 696 50</v>
          </cell>
          <cell r="C140" t="str">
            <v>ДОЛГУШЕВ Ростислав Станиславович</v>
          </cell>
          <cell r="D140">
            <v>39843</v>
          </cell>
          <cell r="E140" t="str">
            <v>2 СР</v>
          </cell>
          <cell r="F140" t="str">
            <v>Удмуртская Республика</v>
          </cell>
        </row>
        <row r="141">
          <cell r="A141">
            <v>141</v>
          </cell>
          <cell r="C141" t="str">
            <v>это 63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C5C7-B656-434A-B138-DC7129D0E421}">
  <sheetPr>
    <tabColor theme="3" tint="-0.249977111117893"/>
    <pageSetUpPr fitToPage="1"/>
  </sheetPr>
  <dimension ref="A1:U86"/>
  <sheetViews>
    <sheetView tabSelected="1" view="pageBreakPreview" topLeftCell="A61" zoomScaleNormal="100" zoomScaleSheetLayoutView="100" zoomScalePageLayoutView="50" workbookViewId="0">
      <selection activeCell="O17" sqref="O17"/>
    </sheetView>
  </sheetViews>
  <sheetFormatPr defaultColWidth="9.1796875" defaultRowHeight="13" x14ac:dyDescent="0.25"/>
  <cols>
    <col min="1" max="1" width="7" style="10" customWidth="1"/>
    <col min="2" max="2" width="7" style="20" customWidth="1"/>
    <col min="3" max="3" width="12.54296875" style="20" customWidth="1"/>
    <col min="4" max="4" width="32.81640625" style="10" customWidth="1"/>
    <col min="5" max="5" width="11.54296875" style="12" customWidth="1"/>
    <col min="6" max="6" width="7.54296875" style="10" customWidth="1"/>
    <col min="7" max="7" width="20.7265625" style="10" customWidth="1"/>
    <col min="8" max="8" width="10.1796875" style="28" customWidth="1"/>
    <col min="9" max="9" width="10.7265625" style="14" customWidth="1"/>
    <col min="10" max="10" width="9.90625" style="15" customWidth="1"/>
    <col min="11" max="11" width="13.54296875" style="10" customWidth="1"/>
    <col min="12" max="12" width="18.54296875" style="10" customWidth="1"/>
    <col min="13" max="16384" width="9.1796875" style="10"/>
  </cols>
  <sheetData>
    <row r="1" spans="1:21" s="2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s="2" customFormat="1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s="2" customFormat="1" ht="19.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s="2" customFormat="1" ht="19.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s="2" customFormat="1" ht="6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1" s="5" customFormat="1" ht="26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18" customHeight="1" x14ac:dyDescent="0.2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21" s="2" customFormat="1" ht="4.5" customHeight="1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21" s="2" customFormat="1" ht="19.5" customHeight="1" x14ac:dyDescent="0.25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21" s="8" customFormat="1" ht="18" customHeight="1" x14ac:dyDescent="0.25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21" s="2" customFormat="1" ht="19.5" customHeight="1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21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1" x14ac:dyDescent="0.25">
      <c r="A13" s="11" t="s">
        <v>10</v>
      </c>
      <c r="B13" s="11"/>
      <c r="C13" s="11"/>
      <c r="D13" s="11"/>
      <c r="G13" s="10" t="s">
        <v>11</v>
      </c>
      <c r="H13" s="13"/>
      <c r="K13" s="16"/>
      <c r="L13" s="16" t="s">
        <v>12</v>
      </c>
    </row>
    <row r="14" spans="1:21" x14ac:dyDescent="0.25">
      <c r="A14" s="11" t="s">
        <v>13</v>
      </c>
      <c r="B14" s="11"/>
      <c r="C14" s="11"/>
      <c r="D14" s="11"/>
      <c r="G14" s="10" t="s">
        <v>14</v>
      </c>
      <c r="H14" s="13"/>
      <c r="K14" s="16"/>
      <c r="L14" s="16" t="s">
        <v>15</v>
      </c>
    </row>
    <row r="15" spans="1:21" x14ac:dyDescent="0.25">
      <c r="A15" s="17" t="s">
        <v>16</v>
      </c>
      <c r="B15" s="17"/>
      <c r="C15" s="17"/>
      <c r="D15" s="17"/>
      <c r="E15" s="17"/>
      <c r="F15" s="17"/>
      <c r="G15" s="18"/>
      <c r="H15" s="19" t="s">
        <v>17</v>
      </c>
      <c r="I15" s="19"/>
      <c r="J15" s="19"/>
      <c r="K15" s="19"/>
      <c r="L15" s="19"/>
    </row>
    <row r="16" spans="1:21" x14ac:dyDescent="0.25">
      <c r="A16" s="10" t="s">
        <v>18</v>
      </c>
      <c r="E16" s="16" t="s">
        <v>4</v>
      </c>
      <c r="G16" s="21"/>
      <c r="H16" s="22" t="s">
        <v>19</v>
      </c>
      <c r="I16" s="22"/>
      <c r="J16" s="22"/>
      <c r="K16" s="22"/>
      <c r="L16" s="22"/>
    </row>
    <row r="17" spans="1:12" x14ac:dyDescent="0.25">
      <c r="A17" s="10" t="s">
        <v>20</v>
      </c>
      <c r="D17" s="16"/>
      <c r="G17" s="21" t="s">
        <v>21</v>
      </c>
      <c r="H17" s="23" t="s">
        <v>22</v>
      </c>
      <c r="J17" s="14"/>
      <c r="K17" s="14"/>
      <c r="L17" s="24"/>
    </row>
    <row r="18" spans="1:12" x14ac:dyDescent="0.25">
      <c r="A18" s="10" t="s">
        <v>23</v>
      </c>
      <c r="D18" s="16"/>
      <c r="G18" s="21" t="s">
        <v>24</v>
      </c>
      <c r="H18" s="23" t="s">
        <v>25</v>
      </c>
      <c r="J18" s="14"/>
      <c r="K18" s="14"/>
      <c r="L18" s="24">
        <v>0</v>
      </c>
    </row>
    <row r="19" spans="1:12" x14ac:dyDescent="0.25">
      <c r="A19" s="10" t="s">
        <v>26</v>
      </c>
      <c r="G19" s="21" t="s">
        <v>27</v>
      </c>
      <c r="H19" s="25" t="s">
        <v>28</v>
      </c>
      <c r="J19" s="20">
        <v>10</v>
      </c>
      <c r="L19" s="26" t="s">
        <v>29</v>
      </c>
    </row>
    <row r="20" spans="1:12" ht="6.75" customHeight="1" x14ac:dyDescent="0.25">
      <c r="G20" s="27"/>
    </row>
    <row r="21" spans="1:12" s="35" customFormat="1" ht="21" customHeight="1" x14ac:dyDescent="0.25">
      <c r="A21" s="29" t="s">
        <v>30</v>
      </c>
      <c r="B21" s="30" t="s">
        <v>31</v>
      </c>
      <c r="C21" s="30" t="s">
        <v>32</v>
      </c>
      <c r="D21" s="30" t="s">
        <v>33</v>
      </c>
      <c r="E21" s="31" t="s">
        <v>34</v>
      </c>
      <c r="F21" s="30" t="s">
        <v>35</v>
      </c>
      <c r="G21" s="30" t="s">
        <v>36</v>
      </c>
      <c r="H21" s="32" t="s">
        <v>37</v>
      </c>
      <c r="I21" s="32" t="s">
        <v>38</v>
      </c>
      <c r="J21" s="33" t="s">
        <v>39</v>
      </c>
      <c r="K21" s="34" t="s">
        <v>40</v>
      </c>
      <c r="L21" s="34" t="s">
        <v>41</v>
      </c>
    </row>
    <row r="22" spans="1:12" s="35" customFormat="1" ht="13.5" customHeight="1" x14ac:dyDescent="0.25">
      <c r="A22" s="29"/>
      <c r="B22" s="30"/>
      <c r="C22" s="30"/>
      <c r="D22" s="30"/>
      <c r="E22" s="31"/>
      <c r="F22" s="30"/>
      <c r="G22" s="30"/>
      <c r="H22" s="32"/>
      <c r="I22" s="32"/>
      <c r="J22" s="33"/>
      <c r="K22" s="34"/>
      <c r="L22" s="34"/>
    </row>
    <row r="23" spans="1:12" ht="21.75" customHeight="1" x14ac:dyDescent="0.25">
      <c r="A23" s="36">
        <v>1</v>
      </c>
      <c r="B23" s="37">
        <v>88</v>
      </c>
      <c r="C23" s="36" t="str">
        <f>INDEX([1]base!$A$2:$E$178,MATCH($B23,[1]base!$A$2:$A$178,0),COLUMN()-1)</f>
        <v>101 372 710 47</v>
      </c>
      <c r="D23" s="36" t="str">
        <f>INDEX([1]base!$A$2:$E$178,MATCH($B23,[1]base!$A$2:$A$178,0),COLUMN()-1)</f>
        <v xml:space="preserve">КОСТИНА Ольга Николаевна </v>
      </c>
      <c r="E23" s="38">
        <f>INDEX([1]base!$A$2:$E$178,MATCH($B23,[1]base!$A$2:$A$178,0),COLUMN()-1)</f>
        <v>40018</v>
      </c>
      <c r="F23" s="36" t="str">
        <f>INDEX([1]base!$A$2:$E$178,MATCH($B23,[1]base!$A$2:$A$178,0),COLUMN()-1)</f>
        <v>КМС</v>
      </c>
      <c r="G23" s="36" t="str">
        <f>INDEX([1]base!$A$2:$F$178,MATCH($B23,[1]base!$A$2:$A$178,0),COLUMN()-1)</f>
        <v>Санкт-Петербург</v>
      </c>
      <c r="H23" s="39">
        <v>1.0185185185185061E-2</v>
      </c>
      <c r="I23" s="40" t="s">
        <v>4</v>
      </c>
      <c r="J23" s="41">
        <f>$J$19/((H23*24))</f>
        <v>40.909090909091411</v>
      </c>
      <c r="K23" s="20"/>
      <c r="L23" s="36"/>
    </row>
    <row r="24" spans="1:12" ht="21.75" customHeight="1" x14ac:dyDescent="0.25">
      <c r="A24" s="36">
        <v>2</v>
      </c>
      <c r="B24" s="37">
        <v>87</v>
      </c>
      <c r="C24" s="36" t="str">
        <f>INDEX([1]base!$A$2:$E$178,MATCH($B24,[1]base!$A$2:$A$178,0),COLUMN()-1)</f>
        <v>101 276 179 31</v>
      </c>
      <c r="D24" s="36" t="str">
        <f>INDEX([1]base!$A$2:$E$178,MATCH($B24,[1]base!$A$2:$A$178,0),COLUMN()-1)</f>
        <v>ВАСЮКОВА Валерия Дмитриевна</v>
      </c>
      <c r="E24" s="38">
        <f>INDEX([1]base!$A$2:$E$178,MATCH($B24,[1]base!$A$2:$A$178,0),COLUMN()-1)</f>
        <v>39814</v>
      </c>
      <c r="F24" s="36" t="str">
        <f>INDEX([1]base!$A$2:$E$178,MATCH($B24,[1]base!$A$2:$A$178,0),COLUMN()-1)</f>
        <v>КМС</v>
      </c>
      <c r="G24" s="36" t="str">
        <f>INDEX([1]base!$A$2:$F$178,MATCH($B24,[1]base!$A$2:$A$178,0),COLUMN()-1)</f>
        <v>Санкт-Петербург</v>
      </c>
      <c r="H24" s="39">
        <v>1.0219907407407372E-2</v>
      </c>
      <c r="I24" s="40">
        <f>H24-$H$23</f>
        <v>3.4722222222310917E-5</v>
      </c>
      <c r="J24" s="41">
        <f>$J$19/((H24*24))</f>
        <v>40.770101925254956</v>
      </c>
      <c r="K24" s="20"/>
      <c r="L24" s="36"/>
    </row>
    <row r="25" spans="1:12" ht="21.75" customHeight="1" x14ac:dyDescent="0.25">
      <c r="A25" s="36">
        <v>3</v>
      </c>
      <c r="B25" s="37">
        <v>89</v>
      </c>
      <c r="C25" s="36" t="str">
        <f>INDEX([1]base!$A$2:$E$178,MATCH($B25,[1]base!$A$2:$A$178,0),COLUMN()-1)</f>
        <v>101 446 476 93</v>
      </c>
      <c r="D25" s="36" t="str">
        <f>INDEX([1]base!$A$2:$E$178,MATCH($B25,[1]base!$A$2:$A$178,0),COLUMN()-1)</f>
        <v>КОРОЛЕВА София Владимировна</v>
      </c>
      <c r="E25" s="38">
        <f>INDEX([1]base!$A$2:$E$178,MATCH($B25,[1]base!$A$2:$A$178,0),COLUMN()-1)</f>
        <v>40324</v>
      </c>
      <c r="F25" s="36" t="str">
        <f>INDEX([1]base!$A$2:$E$178,MATCH($B25,[1]base!$A$2:$A$178,0),COLUMN()-1)</f>
        <v>КМС</v>
      </c>
      <c r="G25" s="36" t="str">
        <f>INDEX([1]base!$A$2:$F$178,MATCH($B25,[1]base!$A$2:$A$178,0),COLUMN()-1)</f>
        <v>Санкт-Петербург</v>
      </c>
      <c r="H25" s="39">
        <v>1.0312499999999863E-2</v>
      </c>
      <c r="I25" s="40">
        <f t="shared" ref="I25:I68" si="0">H25-$H$23</f>
        <v>1.2731481481480234E-4</v>
      </c>
      <c r="J25" s="41">
        <f t="shared" ref="J25:J68" si="1">$J$19/((H25*24))</f>
        <v>40.404040404040941</v>
      </c>
      <c r="K25" s="20"/>
      <c r="L25" s="36"/>
    </row>
    <row r="26" spans="1:12" ht="21.75" customHeight="1" x14ac:dyDescent="0.25">
      <c r="A26" s="36">
        <v>4</v>
      </c>
      <c r="B26" s="37">
        <v>86</v>
      </c>
      <c r="C26" s="36" t="str">
        <f>INDEX([1]base!$A$2:$E$178,MATCH($B26,[1]base!$A$2:$A$178,0),COLUMN()-1)</f>
        <v>101 277 748 48</v>
      </c>
      <c r="D26" s="36" t="str">
        <f>INDEX([1]base!$A$2:$E$178,MATCH($B26,[1]base!$A$2:$A$178,0),COLUMN()-1)</f>
        <v>ДЕМЕНКОВА Анастасия Александровна</v>
      </c>
      <c r="E26" s="38">
        <f>INDEX([1]base!$A$2:$E$178,MATCH($B26,[1]base!$A$2:$A$178,0),COLUMN()-1)</f>
        <v>39967</v>
      </c>
      <c r="F26" s="36" t="str">
        <f>INDEX([1]base!$A$2:$E$178,MATCH($B26,[1]base!$A$2:$A$178,0),COLUMN()-1)</f>
        <v>КМС</v>
      </c>
      <c r="G26" s="36" t="str">
        <f>INDEX([1]base!$A$2:$F$178,MATCH($B26,[1]base!$A$2:$A$178,0),COLUMN()-1)</f>
        <v>Санкт-Петербург</v>
      </c>
      <c r="H26" s="39">
        <v>1.0312499999999877E-2</v>
      </c>
      <c r="I26" s="40">
        <f t="shared" si="0"/>
        <v>1.2731481481481621E-4</v>
      </c>
      <c r="J26" s="41">
        <f t="shared" si="1"/>
        <v>40.404040404040884</v>
      </c>
      <c r="K26" s="20"/>
      <c r="L26" s="36"/>
    </row>
    <row r="27" spans="1:12" ht="21.75" customHeight="1" x14ac:dyDescent="0.25">
      <c r="A27" s="36">
        <v>5</v>
      </c>
      <c r="B27" s="37">
        <v>91</v>
      </c>
      <c r="C27" s="36" t="str">
        <f>INDEX([1]base!$A$2:$E$178,MATCH($B27,[1]base!$A$2:$A$178,0),COLUMN()-1)</f>
        <v>101 417 804 36</v>
      </c>
      <c r="D27" s="36" t="str">
        <f>INDEX([1]base!$A$2:$E$178,MATCH($B27,[1]base!$A$2:$A$178,0),COLUMN()-1)</f>
        <v>ГОЛЫБИНА Валентина Владимировна</v>
      </c>
      <c r="E27" s="38">
        <f>INDEX([1]base!$A$2:$E$178,MATCH($B27,[1]base!$A$2:$A$178,0),COLUMN()-1)</f>
        <v>40463</v>
      </c>
      <c r="F27" s="36" t="str">
        <f>INDEX([1]base!$A$2:$E$178,MATCH($B27,[1]base!$A$2:$A$178,0),COLUMN()-1)</f>
        <v>КМС</v>
      </c>
      <c r="G27" s="36" t="str">
        <f>INDEX([1]base!$A$2:$F$178,MATCH($B27,[1]base!$A$2:$A$178,0),COLUMN()-1)</f>
        <v>Санкт-Петербург</v>
      </c>
      <c r="H27" s="39">
        <v>1.034722222222216E-2</v>
      </c>
      <c r="I27" s="40">
        <f t="shared" si="0"/>
        <v>1.6203703703709937E-4</v>
      </c>
      <c r="J27" s="41">
        <f t="shared" si="1"/>
        <v>40.268456375839165</v>
      </c>
      <c r="K27" s="20"/>
      <c r="L27" s="36"/>
    </row>
    <row r="28" spans="1:12" ht="21.75" customHeight="1" x14ac:dyDescent="0.25">
      <c r="A28" s="36">
        <v>6</v>
      </c>
      <c r="B28" s="37">
        <v>127</v>
      </c>
      <c r="C28" s="36" t="str">
        <f>INDEX([1]base!$A$2:$E$178,MATCH($B28,[1]base!$A$2:$A$178,0),COLUMN()-1)</f>
        <v>101 451 332 02</v>
      </c>
      <c r="D28" s="36" t="str">
        <f>INDEX([1]base!$A$2:$E$178,MATCH($B28,[1]base!$A$2:$A$178,0),COLUMN()-1)</f>
        <v>ИГНАТЬЕВА Анастасия Сергеевна</v>
      </c>
      <c r="E28" s="38">
        <f>INDEX([1]base!$A$2:$E$178,MATCH($B28,[1]base!$A$2:$A$178,0),COLUMN()-1)</f>
        <v>40264</v>
      </c>
      <c r="F28" s="36" t="str">
        <f>INDEX([1]base!$A$2:$E$178,MATCH($B28,[1]base!$A$2:$A$178,0),COLUMN()-1)</f>
        <v>КМС</v>
      </c>
      <c r="G28" s="36" t="str">
        <f>INDEX([1]base!$A$2:$F$178,MATCH($B28,[1]base!$A$2:$A$178,0),COLUMN()-1)</f>
        <v>Москва</v>
      </c>
      <c r="H28" s="39">
        <v>1.0439814814814763E-2</v>
      </c>
      <c r="I28" s="40">
        <f t="shared" si="0"/>
        <v>2.5462962962970181E-4</v>
      </c>
      <c r="J28" s="41">
        <f t="shared" si="1"/>
        <v>39.911308203991332</v>
      </c>
      <c r="K28" s="20"/>
      <c r="L28" s="36"/>
    </row>
    <row r="29" spans="1:12" ht="21.75" customHeight="1" x14ac:dyDescent="0.25">
      <c r="A29" s="36">
        <v>7</v>
      </c>
      <c r="B29" s="37">
        <v>92</v>
      </c>
      <c r="C29" s="36" t="str">
        <f>INDEX([1]base!$A$2:$E$178,MATCH($B29,[1]base!$A$2:$A$178,0),COLUMN()-1)</f>
        <v>101 565 548 49</v>
      </c>
      <c r="D29" s="36" t="str">
        <f>INDEX([1]base!$A$2:$E$178,MATCH($B29,[1]base!$A$2:$A$178,0),COLUMN()-1)</f>
        <v>ТУЧИНА Дарья Алексеевна</v>
      </c>
      <c r="E29" s="38">
        <f>INDEX([1]base!$A$2:$E$178,MATCH($B29,[1]base!$A$2:$A$178,0),COLUMN()-1)</f>
        <v>40613</v>
      </c>
      <c r="F29" s="36" t="str">
        <f>INDEX([1]base!$A$2:$E$178,MATCH($B29,[1]base!$A$2:$A$178,0),COLUMN()-1)</f>
        <v>КМС</v>
      </c>
      <c r="G29" s="36" t="str">
        <f>INDEX([1]base!$A$2:$F$178,MATCH($B29,[1]base!$A$2:$A$178,0),COLUMN()-1)</f>
        <v>Санкт-Петербург</v>
      </c>
      <c r="H29" s="39">
        <v>1.0555555555555471E-2</v>
      </c>
      <c r="I29" s="40">
        <f t="shared" si="0"/>
        <v>3.7037037037040976E-4</v>
      </c>
      <c r="J29" s="41">
        <f t="shared" si="1"/>
        <v>39.473684210526635</v>
      </c>
      <c r="K29" s="20"/>
      <c r="L29" s="36"/>
    </row>
    <row r="30" spans="1:12" ht="21.75" customHeight="1" x14ac:dyDescent="0.25">
      <c r="A30" s="36">
        <v>8</v>
      </c>
      <c r="B30" s="37">
        <v>68</v>
      </c>
      <c r="C30" s="36" t="str">
        <f>INDEX([1]base!$A$2:$E$178,MATCH($B30,[1]base!$A$2:$A$178,0),COLUMN()-1)</f>
        <v>101 326 372 75</v>
      </c>
      <c r="D30" s="36" t="str">
        <f>INDEX([1]base!$A$2:$E$178,MATCH($B30,[1]base!$A$2:$A$178,0),COLUMN()-1)</f>
        <v>САМОДЕЕНКО Дарья Сергеевна</v>
      </c>
      <c r="E30" s="38">
        <f>INDEX([1]base!$A$2:$E$178,MATCH($B30,[1]base!$A$2:$A$178,0),COLUMN()-1)</f>
        <v>40070</v>
      </c>
      <c r="F30" s="36" t="str">
        <f>INDEX([1]base!$A$2:$E$178,MATCH($B30,[1]base!$A$2:$A$178,0),COLUMN()-1)</f>
        <v>КМС</v>
      </c>
      <c r="G30" s="36" t="str">
        <f>INDEX([1]base!$A$2:$F$178,MATCH($B30,[1]base!$A$2:$A$178,0),COLUMN()-1)</f>
        <v>Иркутская область</v>
      </c>
      <c r="H30" s="39">
        <v>1.0879629629629517E-2</v>
      </c>
      <c r="I30" s="40">
        <f t="shared" si="0"/>
        <v>6.9444444444445586E-4</v>
      </c>
      <c r="J30" s="41">
        <f t="shared" si="1"/>
        <v>38.297872340425926</v>
      </c>
      <c r="K30" s="20"/>
      <c r="L30" s="36"/>
    </row>
    <row r="31" spans="1:12" ht="21.75" customHeight="1" x14ac:dyDescent="0.25">
      <c r="A31" s="36">
        <v>9</v>
      </c>
      <c r="B31" s="37">
        <v>90</v>
      </c>
      <c r="C31" s="36" t="str">
        <f>INDEX([1]base!$A$2:$E$178,MATCH($B31,[1]base!$A$2:$A$178,0),COLUMN()-1)</f>
        <v>101 446 461 78</v>
      </c>
      <c r="D31" s="36" t="str">
        <f>INDEX([1]base!$A$2:$E$178,MATCH($B31,[1]base!$A$2:$A$178,0),COLUMN()-1)</f>
        <v>РЕППО Эрика Алексеевна</v>
      </c>
      <c r="E31" s="38">
        <f>INDEX([1]base!$A$2:$E$178,MATCH($B31,[1]base!$A$2:$A$178,0),COLUMN()-1)</f>
        <v>40295</v>
      </c>
      <c r="F31" s="36" t="str">
        <f>INDEX([1]base!$A$2:$E$178,MATCH($B31,[1]base!$A$2:$A$178,0),COLUMN()-1)</f>
        <v>КМС</v>
      </c>
      <c r="G31" s="36" t="str">
        <f>INDEX([1]base!$A$2:$F$178,MATCH($B31,[1]base!$A$2:$A$178,0),COLUMN()-1)</f>
        <v>Санкт-Петербург</v>
      </c>
      <c r="H31" s="39">
        <v>1.0891203703703611E-2</v>
      </c>
      <c r="I31" s="40">
        <f t="shared" si="0"/>
        <v>7.0601851851855024E-4</v>
      </c>
      <c r="J31" s="41">
        <f t="shared" si="1"/>
        <v>38.257173219979073</v>
      </c>
      <c r="K31" s="20"/>
      <c r="L31" s="36"/>
    </row>
    <row r="32" spans="1:12" ht="21.75" customHeight="1" x14ac:dyDescent="0.25">
      <c r="A32" s="36">
        <v>10</v>
      </c>
      <c r="B32" s="37">
        <v>126</v>
      </c>
      <c r="C32" s="36" t="str">
        <f>INDEX([1]base!$A$2:$E$178,MATCH($B32,[1]base!$A$2:$A$178,0),COLUMN()-1)</f>
        <v>101 459 877 11</v>
      </c>
      <c r="D32" s="36" t="str">
        <f>INDEX([1]base!$A$2:$E$178,MATCH($B32,[1]base!$A$2:$A$178,0),COLUMN()-1)</f>
        <v>ЛЕПЕХА Диана Андреевна</v>
      </c>
      <c r="E32" s="38">
        <f>INDEX([1]base!$A$2:$E$178,MATCH($B32,[1]base!$A$2:$A$178,0),COLUMN()-1)</f>
        <v>40417</v>
      </c>
      <c r="F32" s="36" t="str">
        <f>INDEX([1]base!$A$2:$E$178,MATCH($B32,[1]base!$A$2:$A$178,0),COLUMN()-1)</f>
        <v>КМС</v>
      </c>
      <c r="G32" s="36" t="str">
        <f>INDEX([1]base!$A$2:$F$178,MATCH($B32,[1]base!$A$2:$A$178,0),COLUMN()-1)</f>
        <v>Москва</v>
      </c>
      <c r="H32" s="39">
        <v>1.0925925925925839E-2</v>
      </c>
      <c r="I32" s="40">
        <f t="shared" si="0"/>
        <v>7.4074074074077789E-4</v>
      </c>
      <c r="J32" s="41">
        <f t="shared" si="1"/>
        <v>38.135593220339288</v>
      </c>
      <c r="K32" s="20"/>
      <c r="L32" s="36"/>
    </row>
    <row r="33" spans="1:12" ht="21.75" customHeight="1" x14ac:dyDescent="0.25">
      <c r="A33" s="36">
        <v>11</v>
      </c>
      <c r="B33" s="37">
        <v>95</v>
      </c>
      <c r="C33" s="36">
        <f>INDEX([1]base!$A$2:$E$178,MATCH($B33,[1]base!$A$2:$A$178,0),COLUMN()-1)</f>
        <v>10136740880</v>
      </c>
      <c r="D33" s="36" t="str">
        <f>INDEX([1]base!$A$2:$E$178,MATCH($B33,[1]base!$A$2:$A$178,0),COLUMN()-1)</f>
        <v>МЕРШИНА ВалерияМаксимовна</v>
      </c>
      <c r="E33" s="38">
        <f>INDEX([1]base!$A$2:$E$178,MATCH($B33,[1]base!$A$2:$A$178,0),COLUMN()-1)</f>
        <v>40357</v>
      </c>
      <c r="F33" s="36" t="str">
        <f>INDEX([1]base!$A$2:$E$178,MATCH($B33,[1]base!$A$2:$A$178,0),COLUMN()-1)</f>
        <v>КМС</v>
      </c>
      <c r="G33" s="36" t="str">
        <f>INDEX([1]base!$A$2:$F$178,MATCH($B33,[1]base!$A$2:$A$178,0),COLUMN()-1)</f>
        <v>Санкт-Петербург</v>
      </c>
      <c r="H33" s="39">
        <v>1.1064814814814777E-2</v>
      </c>
      <c r="I33" s="40">
        <f t="shared" si="0"/>
        <v>8.7962962962971625E-4</v>
      </c>
      <c r="J33" s="41">
        <f t="shared" si="1"/>
        <v>37.656903765690501</v>
      </c>
      <c r="K33" s="20"/>
      <c r="L33" s="36"/>
    </row>
    <row r="34" spans="1:12" ht="21.75" customHeight="1" x14ac:dyDescent="0.25">
      <c r="A34" s="36">
        <v>12</v>
      </c>
      <c r="B34" s="37">
        <v>99</v>
      </c>
      <c r="C34" s="36" t="str">
        <f>INDEX([1]base!$A$2:$E$178,MATCH($B34,[1]base!$A$2:$A$178,0),COLUMN()-1)</f>
        <v>101 252 493 13</v>
      </c>
      <c r="D34" s="36" t="str">
        <f>INDEX([1]base!$A$2:$E$178,MATCH($B34,[1]base!$A$2:$A$178,0),COLUMN()-1)</f>
        <v>БОНДАРЕВА Екатерина Константиновна</v>
      </c>
      <c r="E34" s="38">
        <f>INDEX([1]base!$A$2:$E$178,MATCH($B34,[1]base!$A$2:$A$178,0),COLUMN()-1)</f>
        <v>39982</v>
      </c>
      <c r="F34" s="36" t="str">
        <f>INDEX([1]base!$A$2:$E$178,MATCH($B34,[1]base!$A$2:$A$178,0),COLUMN()-1)</f>
        <v>КМС</v>
      </c>
      <c r="G34" s="36" t="str">
        <f>INDEX([1]base!$A$2:$F$178,MATCH($B34,[1]base!$A$2:$A$178,0),COLUMN()-1)</f>
        <v>Санкт-Петербург</v>
      </c>
      <c r="H34" s="39">
        <v>1.1076388888888802E-2</v>
      </c>
      <c r="I34" s="40">
        <f t="shared" si="0"/>
        <v>8.9120370370374125E-4</v>
      </c>
      <c r="J34" s="41">
        <f t="shared" si="1"/>
        <v>37.617554858934461</v>
      </c>
      <c r="K34" s="20"/>
      <c r="L34" s="36"/>
    </row>
    <row r="35" spans="1:12" ht="21.75" customHeight="1" x14ac:dyDescent="0.25">
      <c r="A35" s="36">
        <v>13</v>
      </c>
      <c r="B35" s="37">
        <v>124</v>
      </c>
      <c r="C35" s="36" t="str">
        <f>INDEX([1]base!$A$2:$E$178,MATCH($B35,[1]base!$A$2:$A$178,0),COLUMN()-1)</f>
        <v>101 301 288 17</v>
      </c>
      <c r="D35" s="36" t="str">
        <f>INDEX([1]base!$A$2:$E$178,MATCH($B35,[1]base!$A$2:$A$178,0),COLUMN()-1)</f>
        <v>АЛЯКРИНСКАЯ София Максимовна</v>
      </c>
      <c r="E35" s="38">
        <f>INDEX([1]base!$A$2:$E$178,MATCH($B35,[1]base!$A$2:$A$178,0),COLUMN()-1)</f>
        <v>40101</v>
      </c>
      <c r="F35" s="36" t="str">
        <f>INDEX([1]base!$A$2:$E$178,MATCH($B35,[1]base!$A$2:$A$178,0),COLUMN()-1)</f>
        <v>КМС</v>
      </c>
      <c r="G35" s="36" t="str">
        <f>INDEX([1]base!$A$2:$F$178,MATCH($B35,[1]base!$A$2:$A$178,0),COLUMN()-1)</f>
        <v>Москва</v>
      </c>
      <c r="H35" s="39">
        <v>1.1134259259259247E-2</v>
      </c>
      <c r="I35" s="40">
        <f t="shared" si="0"/>
        <v>9.4907407407418543E-4</v>
      </c>
      <c r="J35" s="41">
        <f t="shared" si="1"/>
        <v>37.422037422037462</v>
      </c>
      <c r="K35" s="20"/>
      <c r="L35" s="36"/>
    </row>
    <row r="36" spans="1:12" ht="21.75" customHeight="1" x14ac:dyDescent="0.25">
      <c r="A36" s="36">
        <v>14</v>
      </c>
      <c r="B36" s="37">
        <v>67</v>
      </c>
      <c r="C36" s="36" t="str">
        <f>INDEX([1]base!$A$2:$E$178,MATCH($B36,[1]base!$A$2:$A$178,0),COLUMN()-1)</f>
        <v>101 326 079 73</v>
      </c>
      <c r="D36" s="36" t="str">
        <f>INDEX([1]base!$A$2:$E$178,MATCH($B36,[1]base!$A$2:$A$178,0),COLUMN()-1)</f>
        <v>БЕЛЬКОВА Яна Александровна</v>
      </c>
      <c r="E36" s="38">
        <f>INDEX([1]base!$A$2:$E$178,MATCH($B36,[1]base!$A$2:$A$178,0),COLUMN()-1)</f>
        <v>40063</v>
      </c>
      <c r="F36" s="36" t="str">
        <f>INDEX([1]base!$A$2:$E$178,MATCH($B36,[1]base!$A$2:$A$178,0),COLUMN()-1)</f>
        <v>КМС</v>
      </c>
      <c r="G36" s="36" t="str">
        <f>INDEX([1]base!$A$2:$F$178,MATCH($B36,[1]base!$A$2:$A$178,0),COLUMN()-1)</f>
        <v>Иркутская область</v>
      </c>
      <c r="H36" s="39">
        <v>1.1192129629629566E-2</v>
      </c>
      <c r="I36" s="40">
        <f t="shared" si="0"/>
        <v>1.0069444444445047E-3</v>
      </c>
      <c r="J36" s="41">
        <f t="shared" si="1"/>
        <v>37.22854188210983</v>
      </c>
      <c r="K36" s="20"/>
      <c r="L36" s="36"/>
    </row>
    <row r="37" spans="1:12" ht="21.75" customHeight="1" x14ac:dyDescent="0.25">
      <c r="A37" s="36">
        <v>15</v>
      </c>
      <c r="B37" s="37">
        <v>44</v>
      </c>
      <c r="C37" s="36" t="str">
        <f>INDEX([1]base!$A$2:$E$178,MATCH($B37,[1]base!$A$2:$A$178,0),COLUMN()-1)</f>
        <v>101 461 693 81</v>
      </c>
      <c r="D37" s="36" t="str">
        <f>INDEX([1]base!$A$2:$E$178,MATCH($B37,[1]base!$A$2:$A$178,0),COLUMN()-1)</f>
        <v>КОБЛЕНКОВА Екатерина Михайловна</v>
      </c>
      <c r="E37" s="38">
        <f>INDEX([1]base!$A$2:$E$178,MATCH($B37,[1]base!$A$2:$A$178,0),COLUMN()-1)</f>
        <v>40356</v>
      </c>
      <c r="F37" s="36" t="str">
        <f>INDEX([1]base!$A$2:$E$178,MATCH($B37,[1]base!$A$2:$A$178,0),COLUMN()-1)</f>
        <v>2 СР</v>
      </c>
      <c r="G37" s="36" t="str">
        <f>INDEX([1]base!$A$2:$F$178,MATCH($B37,[1]base!$A$2:$A$178,0),COLUMN()-1)</f>
        <v>Самарская область</v>
      </c>
      <c r="H37" s="39">
        <v>1.1192129629629607E-2</v>
      </c>
      <c r="I37" s="40">
        <f t="shared" si="0"/>
        <v>1.0069444444445463E-3</v>
      </c>
      <c r="J37" s="41">
        <f t="shared" si="1"/>
        <v>37.228541882109688</v>
      </c>
      <c r="K37" s="20"/>
      <c r="L37" s="36"/>
    </row>
    <row r="38" spans="1:12" ht="21.75" customHeight="1" x14ac:dyDescent="0.25">
      <c r="A38" s="36">
        <v>16</v>
      </c>
      <c r="B38" s="37">
        <v>125</v>
      </c>
      <c r="C38" s="36" t="str">
        <f>INDEX([1]base!$A$2:$E$178,MATCH($B38,[1]base!$A$2:$A$178,0),COLUMN()-1)</f>
        <v>101 450 856 11</v>
      </c>
      <c r="D38" s="36" t="str">
        <f>INDEX([1]base!$A$2:$E$178,MATCH($B38,[1]base!$A$2:$A$178,0),COLUMN()-1)</f>
        <v>АНДРЮШИНА Маргарита Руслановна</v>
      </c>
      <c r="E38" s="38">
        <f>INDEX([1]base!$A$2:$E$178,MATCH($B38,[1]base!$A$2:$A$178,0),COLUMN()-1)</f>
        <v>40472</v>
      </c>
      <c r="F38" s="36" t="str">
        <f>INDEX([1]base!$A$2:$E$178,MATCH($B38,[1]base!$A$2:$A$178,0),COLUMN()-1)</f>
        <v>1 СР</v>
      </c>
      <c r="G38" s="36" t="str">
        <f>INDEX([1]base!$A$2:$F$178,MATCH($B38,[1]base!$A$2:$A$178,0),COLUMN()-1)</f>
        <v>Москва</v>
      </c>
      <c r="H38" s="39">
        <v>1.1249999999999982E-2</v>
      </c>
      <c r="I38" s="40">
        <f t="shared" si="0"/>
        <v>1.0648148148149211E-3</v>
      </c>
      <c r="J38" s="41">
        <f t="shared" si="1"/>
        <v>37.037037037037095</v>
      </c>
      <c r="K38" s="20"/>
      <c r="L38" s="36"/>
    </row>
    <row r="39" spans="1:12" ht="21.75" customHeight="1" x14ac:dyDescent="0.25">
      <c r="A39" s="36">
        <v>17</v>
      </c>
      <c r="B39" s="37">
        <v>100</v>
      </c>
      <c r="C39" s="36" t="str">
        <f>INDEX([1]base!$A$2:$E$178,MATCH($B39,[1]base!$A$2:$A$178,0),COLUMN()-1)</f>
        <v>101 399 987 67</v>
      </c>
      <c r="D39" s="36" t="str">
        <f>INDEX([1]base!$A$2:$E$178,MATCH($B39,[1]base!$A$2:$A$178,0),COLUMN()-1)</f>
        <v>ЧЕРКАСОВА Серафима Дмитриевна</v>
      </c>
      <c r="E39" s="38">
        <f>INDEX([1]base!$A$2:$E$178,MATCH($B39,[1]base!$A$2:$A$178,0),COLUMN()-1)</f>
        <v>39847</v>
      </c>
      <c r="F39" s="36" t="str">
        <f>INDEX([1]base!$A$2:$E$178,MATCH($B39,[1]base!$A$2:$A$178,0),COLUMN()-1)</f>
        <v>КМС</v>
      </c>
      <c r="G39" s="36" t="str">
        <f>INDEX([1]base!$A$2:$F$178,MATCH($B39,[1]base!$A$2:$A$178,0),COLUMN()-1)</f>
        <v>Санкт-Петербург</v>
      </c>
      <c r="H39" s="39">
        <v>1.1284722222222168E-2</v>
      </c>
      <c r="I39" s="40">
        <f t="shared" si="0"/>
        <v>1.0995370370371071E-3</v>
      </c>
      <c r="J39" s="41">
        <f t="shared" si="1"/>
        <v>36.923076923077097</v>
      </c>
      <c r="K39" s="20"/>
      <c r="L39" s="36"/>
    </row>
    <row r="40" spans="1:12" ht="21.75" customHeight="1" x14ac:dyDescent="0.25">
      <c r="A40" s="36">
        <v>18</v>
      </c>
      <c r="B40" s="37">
        <v>11</v>
      </c>
      <c r="C40" s="36" t="str">
        <f>INDEX([1]base!$A$2:$E$178,MATCH($B40,[1]base!$A$2:$A$178,0),COLUMN()-1)</f>
        <v>101 500 139 18</v>
      </c>
      <c r="D40" s="36" t="str">
        <f>INDEX([1]base!$A$2:$E$178,MATCH($B40,[1]base!$A$2:$A$178,0),COLUMN()-1)</f>
        <v>АФАНАСЬЕВА Дарья Максимовна</v>
      </c>
      <c r="E40" s="38">
        <f>INDEX([1]base!$A$2:$E$178,MATCH($B40,[1]base!$A$2:$A$178,0),COLUMN()-1)</f>
        <v>40730</v>
      </c>
      <c r="F40" s="36" t="str">
        <f>INDEX([1]base!$A$2:$E$178,MATCH($B40,[1]base!$A$2:$A$178,0),COLUMN()-1)</f>
        <v>2 СР</v>
      </c>
      <c r="G40" s="36" t="str">
        <f>INDEX([1]base!$A$2:$F$178,MATCH($B40,[1]base!$A$2:$A$178,0),COLUMN()-1)</f>
        <v>Тверская область</v>
      </c>
      <c r="H40" s="39">
        <v>1.135416666666661E-2</v>
      </c>
      <c r="I40" s="40">
        <f t="shared" si="0"/>
        <v>1.1689814814815486E-3</v>
      </c>
      <c r="J40" s="41">
        <f t="shared" si="1"/>
        <v>36.697247706422203</v>
      </c>
      <c r="K40" s="20"/>
      <c r="L40" s="36"/>
    </row>
    <row r="41" spans="1:12" ht="21.75" customHeight="1" x14ac:dyDescent="0.25">
      <c r="A41" s="36">
        <v>19</v>
      </c>
      <c r="B41" s="37">
        <v>96</v>
      </c>
      <c r="C41" s="36">
        <f>INDEX([1]base!$A$2:$E$178,MATCH($B41,[1]base!$A$2:$A$178,0),COLUMN()-1)</f>
        <v>10147843845</v>
      </c>
      <c r="D41" s="36" t="str">
        <f>INDEX([1]base!$A$2:$E$178,MATCH($B41,[1]base!$A$2:$A$178,0),COLUMN()-1)</f>
        <v>ФИЛИППОВА Анастасия Дмитриевна</v>
      </c>
      <c r="E41" s="38">
        <f>INDEX([1]base!$A$2:$E$178,MATCH($B41,[1]base!$A$2:$A$178,0),COLUMN()-1)</f>
        <v>40823</v>
      </c>
      <c r="F41" s="36" t="str">
        <f>INDEX([1]base!$A$2:$E$178,MATCH($B41,[1]base!$A$2:$A$178,0),COLUMN()-1)</f>
        <v>1 СР</v>
      </c>
      <c r="G41" s="36" t="str">
        <f>INDEX([1]base!$A$2:$F$178,MATCH($B41,[1]base!$A$2:$A$178,0),COLUMN()-1)</f>
        <v>Санкт-Петербург</v>
      </c>
      <c r="H41" s="39">
        <v>1.1365740740740649E-2</v>
      </c>
      <c r="I41" s="40">
        <f t="shared" si="0"/>
        <v>1.1805555555555874E-3</v>
      </c>
      <c r="J41" s="41">
        <f t="shared" si="1"/>
        <v>36.659877800407628</v>
      </c>
      <c r="K41" s="20"/>
      <c r="L41" s="36"/>
    </row>
    <row r="42" spans="1:12" ht="21.75" customHeight="1" x14ac:dyDescent="0.25">
      <c r="A42" s="36">
        <v>20</v>
      </c>
      <c r="B42" s="37">
        <v>94</v>
      </c>
      <c r="C42" s="36">
        <f>INDEX([1]base!$A$2:$E$178,MATCH($B42,[1]base!$A$2:$A$178,0),COLUMN()-1)</f>
        <v>10136909420</v>
      </c>
      <c r="D42" s="36" t="str">
        <f>INDEX([1]base!$A$2:$E$178,MATCH($B42,[1]base!$A$2:$A$178,0),COLUMN()-1)</f>
        <v>АДЦЕЕВА Софья Юрьевна</v>
      </c>
      <c r="E42" s="38">
        <f>INDEX([1]base!$A$2:$E$178,MATCH($B42,[1]base!$A$2:$A$178,0),COLUMN()-1)</f>
        <v>40172</v>
      </c>
      <c r="F42" s="36" t="str">
        <f>INDEX([1]base!$A$2:$E$178,MATCH($B42,[1]base!$A$2:$A$178,0),COLUMN()-1)</f>
        <v>КМС</v>
      </c>
      <c r="G42" s="36" t="str">
        <f>INDEX([1]base!$A$2:$F$178,MATCH($B42,[1]base!$A$2:$A$178,0),COLUMN()-1)</f>
        <v>Санкт-Петербург</v>
      </c>
      <c r="H42" s="39">
        <v>1.1388888888888865E-2</v>
      </c>
      <c r="I42" s="40">
        <f t="shared" si="0"/>
        <v>1.203703703703804E-3</v>
      </c>
      <c r="J42" s="41">
        <f t="shared" si="1"/>
        <v>36.585365853658615</v>
      </c>
      <c r="K42" s="20"/>
      <c r="L42" s="36"/>
    </row>
    <row r="43" spans="1:12" ht="21.75" customHeight="1" x14ac:dyDescent="0.25">
      <c r="A43" s="36">
        <v>21</v>
      </c>
      <c r="B43" s="37">
        <v>52</v>
      </c>
      <c r="C43" s="36" t="str">
        <f>INDEX([1]base!$A$2:$E$178,MATCH($B43,[1]base!$A$2:$A$178,0),COLUMN()-1)</f>
        <v>101 280 999 01</v>
      </c>
      <c r="D43" s="36" t="str">
        <f>INDEX([1]base!$A$2:$E$178,MATCH($B43,[1]base!$A$2:$A$178,0),COLUMN()-1)</f>
        <v>ПИРОГОВА Анастасия Владимировна</v>
      </c>
      <c r="E43" s="38">
        <f>INDEX([1]base!$A$2:$E$178,MATCH($B43,[1]base!$A$2:$A$178,0),COLUMN()-1)</f>
        <v>40058</v>
      </c>
      <c r="F43" s="36" t="str">
        <f>INDEX([1]base!$A$2:$E$178,MATCH($B43,[1]base!$A$2:$A$178,0),COLUMN()-1)</f>
        <v>КМС</v>
      </c>
      <c r="G43" s="36" t="str">
        <f>INDEX([1]base!$A$2:$F$178,MATCH($B43,[1]base!$A$2:$A$178,0),COLUMN()-1)</f>
        <v>Самарская область</v>
      </c>
      <c r="H43" s="39">
        <v>1.1527777777777665E-2</v>
      </c>
      <c r="I43" s="40">
        <f t="shared" si="0"/>
        <v>1.3425925925926036E-3</v>
      </c>
      <c r="J43" s="41">
        <f t="shared" si="1"/>
        <v>36.144578313253369</v>
      </c>
      <c r="K43" s="20"/>
      <c r="L43" s="36"/>
    </row>
    <row r="44" spans="1:12" ht="21.75" customHeight="1" x14ac:dyDescent="0.25">
      <c r="A44" s="36">
        <v>22</v>
      </c>
      <c r="B44" s="37">
        <v>98</v>
      </c>
      <c r="C44" s="36" t="str">
        <f>INDEX([1]base!$A$2:$E$178,MATCH($B44,[1]base!$A$2:$A$178,0),COLUMN()-1)</f>
        <v>101 417 785 17</v>
      </c>
      <c r="D44" s="36" t="str">
        <f>INDEX([1]base!$A$2:$E$178,MATCH($B44,[1]base!$A$2:$A$178,0),COLUMN()-1)</f>
        <v>ГОЛЫБИНА Ирина Владимировна</v>
      </c>
      <c r="E44" s="38">
        <f>INDEX([1]base!$A$2:$E$178,MATCH($B44,[1]base!$A$2:$A$178,0),COLUMN()-1)</f>
        <v>40065</v>
      </c>
      <c r="F44" s="36" t="str">
        <f>INDEX([1]base!$A$2:$E$178,MATCH($B44,[1]base!$A$2:$A$178,0),COLUMN()-1)</f>
        <v>КМС</v>
      </c>
      <c r="G44" s="36" t="str">
        <f>INDEX([1]base!$A$2:$F$178,MATCH($B44,[1]base!$A$2:$A$178,0),COLUMN()-1)</f>
        <v>Санкт-Петербург</v>
      </c>
      <c r="H44" s="39">
        <v>1.1585648148148053E-2</v>
      </c>
      <c r="I44" s="40">
        <f t="shared" si="0"/>
        <v>1.4004629629629922E-3</v>
      </c>
      <c r="J44" s="41">
        <f t="shared" si="1"/>
        <v>35.964035964036256</v>
      </c>
      <c r="K44" s="20"/>
      <c r="L44" s="36"/>
    </row>
    <row r="45" spans="1:12" ht="21.75" customHeight="1" x14ac:dyDescent="0.25">
      <c r="A45" s="36">
        <v>23</v>
      </c>
      <c r="B45" s="37">
        <v>69</v>
      </c>
      <c r="C45" s="36" t="str">
        <f>INDEX([1]base!$A$2:$E$178,MATCH($B45,[1]base!$A$2:$A$178,0),COLUMN()-1)</f>
        <v>101 406 976 72</v>
      </c>
      <c r="D45" s="36" t="str">
        <f>INDEX([1]base!$A$2:$E$178,MATCH($B45,[1]base!$A$2:$A$178,0),COLUMN()-1)</f>
        <v>ХАЛАИМОВА Ирина Дмитриевна</v>
      </c>
      <c r="E45" s="38">
        <f>INDEX([1]base!$A$2:$E$178,MATCH($B45,[1]base!$A$2:$A$178,0),COLUMN()-1)</f>
        <v>40036</v>
      </c>
      <c r="F45" s="36" t="str">
        <f>INDEX([1]base!$A$2:$E$178,MATCH($B45,[1]base!$A$2:$A$178,0),COLUMN()-1)</f>
        <v>КМС</v>
      </c>
      <c r="G45" s="36" t="str">
        <f>INDEX([1]base!$A$2:$F$178,MATCH($B45,[1]base!$A$2:$A$178,0),COLUMN()-1)</f>
        <v>Иркутская область</v>
      </c>
      <c r="H45" s="39">
        <v>1.1631944444444334E-2</v>
      </c>
      <c r="I45" s="40">
        <f t="shared" si="0"/>
        <v>1.4467592592592726E-3</v>
      </c>
      <c r="J45" s="41">
        <f t="shared" si="1"/>
        <v>35.820895522388398</v>
      </c>
      <c r="K45" s="20"/>
      <c r="L45" s="36"/>
    </row>
    <row r="46" spans="1:12" ht="21.75" customHeight="1" x14ac:dyDescent="0.25">
      <c r="A46" s="36">
        <v>24</v>
      </c>
      <c r="B46" s="37">
        <v>102</v>
      </c>
      <c r="C46" s="36" t="str">
        <f>INDEX([1]base!$A$2:$E$178,MATCH($B46,[1]base!$A$2:$A$178,0),COLUMN()-1)</f>
        <v>101 419 828 23</v>
      </c>
      <c r="D46" s="36" t="str">
        <f>INDEX([1]base!$A$2:$E$178,MATCH($B46,[1]base!$A$2:$A$178,0),COLUMN()-1)</f>
        <v>КАРАНДАЕВА Анастасия Андреевна</v>
      </c>
      <c r="E46" s="38">
        <f>INDEX([1]base!$A$2:$E$178,MATCH($B46,[1]base!$A$2:$A$178,0),COLUMN()-1)</f>
        <v>40343</v>
      </c>
      <c r="F46" s="36" t="str">
        <f>INDEX([1]base!$A$2:$E$178,MATCH($B46,[1]base!$A$2:$A$178,0),COLUMN()-1)</f>
        <v>1 СР</v>
      </c>
      <c r="G46" s="36" t="str">
        <f>INDEX([1]base!$A$2:$F$178,MATCH($B46,[1]base!$A$2:$A$178,0),COLUMN()-1)</f>
        <v>Забайкальский край</v>
      </c>
      <c r="H46" s="39">
        <v>1.1759259259259136E-2</v>
      </c>
      <c r="I46" s="40">
        <f t="shared" si="0"/>
        <v>1.574074074074075E-3</v>
      </c>
      <c r="J46" s="41">
        <f t="shared" si="1"/>
        <v>35.433070866142103</v>
      </c>
      <c r="K46" s="20"/>
      <c r="L46" s="36"/>
    </row>
    <row r="47" spans="1:12" ht="21.75" customHeight="1" x14ac:dyDescent="0.25">
      <c r="A47" s="36">
        <v>25</v>
      </c>
      <c r="B47" s="37">
        <v>47</v>
      </c>
      <c r="C47" s="36" t="str">
        <f>INDEX([1]base!$A$2:$E$178,MATCH($B47,[1]base!$A$2:$A$178,0),COLUMN()-1)</f>
        <v>101 461 701 89</v>
      </c>
      <c r="D47" s="36" t="str">
        <f>INDEX([1]base!$A$2:$E$178,MATCH($B47,[1]base!$A$2:$A$178,0),COLUMN()-1)</f>
        <v>РЫБЧИНСКАЯ Александра Ильинична</v>
      </c>
      <c r="E47" s="38">
        <f>INDEX([1]base!$A$2:$E$178,MATCH($B47,[1]base!$A$2:$A$178,0),COLUMN()-1)</f>
        <v>40277</v>
      </c>
      <c r="F47" s="36" t="str">
        <f>INDEX([1]base!$A$2:$E$178,MATCH($B47,[1]base!$A$2:$A$178,0),COLUMN()-1)</f>
        <v>1 СР</v>
      </c>
      <c r="G47" s="36" t="str">
        <f>INDEX([1]base!$A$2:$F$178,MATCH($B47,[1]base!$A$2:$A$178,0),COLUMN()-1)</f>
        <v>Самарская область</v>
      </c>
      <c r="H47" s="39">
        <v>1.1759259259259164E-2</v>
      </c>
      <c r="I47" s="40">
        <f t="shared" si="0"/>
        <v>1.5740740740741027E-3</v>
      </c>
      <c r="J47" s="41">
        <f t="shared" si="1"/>
        <v>35.433070866142018</v>
      </c>
      <c r="K47" s="20"/>
      <c r="L47" s="36"/>
    </row>
    <row r="48" spans="1:12" ht="21.75" customHeight="1" x14ac:dyDescent="0.25">
      <c r="A48" s="36">
        <v>26</v>
      </c>
      <c r="B48" s="37">
        <v>55</v>
      </c>
      <c r="C48" s="36" t="str">
        <f>INDEX([1]base!$A$2:$E$178,MATCH($B48,[1]base!$A$2:$A$178,0),COLUMN()-1)</f>
        <v>101 315 471 38</v>
      </c>
      <c r="D48" s="36" t="str">
        <f>INDEX([1]base!$A$2:$E$178,MATCH($B48,[1]base!$A$2:$A$178,0),COLUMN()-1)</f>
        <v>ПРОНИНА Анастасия Денисовна</v>
      </c>
      <c r="E48" s="38">
        <f>INDEX([1]base!$A$2:$E$178,MATCH($B48,[1]base!$A$2:$A$178,0),COLUMN()-1)</f>
        <v>39814</v>
      </c>
      <c r="F48" s="36" t="str">
        <f>INDEX([1]base!$A$2:$E$178,MATCH($B48,[1]base!$A$2:$A$178,0),COLUMN()-1)</f>
        <v>1 СР</v>
      </c>
      <c r="G48" s="36" t="str">
        <f>INDEX([1]base!$A$2:$F$178,MATCH($B48,[1]base!$A$2:$A$178,0),COLUMN()-1)</f>
        <v>Самарская область</v>
      </c>
      <c r="H48" s="39">
        <v>1.1759259259259164E-2</v>
      </c>
      <c r="I48" s="40">
        <f t="shared" si="0"/>
        <v>1.5740740740741027E-3</v>
      </c>
      <c r="J48" s="41">
        <f t="shared" si="1"/>
        <v>35.433070866142018</v>
      </c>
      <c r="K48" s="20"/>
      <c r="L48" s="36"/>
    </row>
    <row r="49" spans="1:12" ht="21.75" customHeight="1" x14ac:dyDescent="0.25">
      <c r="A49" s="36">
        <v>27</v>
      </c>
      <c r="B49" s="37">
        <v>104</v>
      </c>
      <c r="C49" s="36" t="str">
        <f>INDEX([1]base!$A$2:$E$178,MATCH($B49,[1]base!$A$2:$A$178,0),COLUMN()-1)</f>
        <v>101 415 761 30</v>
      </c>
      <c r="D49" s="36" t="str">
        <f>INDEX([1]base!$A$2:$E$178,MATCH($B49,[1]base!$A$2:$A$178,0),COLUMN()-1)</f>
        <v>КУРАМШИНА Екатерина Сергеевна</v>
      </c>
      <c r="E49" s="38">
        <f>INDEX([1]base!$A$2:$E$178,MATCH($B49,[1]base!$A$2:$A$178,0),COLUMN()-1)</f>
        <v>40034</v>
      </c>
      <c r="F49" s="36" t="str">
        <f>INDEX([1]base!$A$2:$E$178,MATCH($B49,[1]base!$A$2:$A$178,0),COLUMN()-1)</f>
        <v>КМС</v>
      </c>
      <c r="G49" s="36" t="str">
        <f>INDEX([1]base!$A$2:$F$178,MATCH($B49,[1]base!$A$2:$A$178,0),COLUMN()-1)</f>
        <v>Пензенская область</v>
      </c>
      <c r="H49" s="39">
        <v>1.1874999999999941E-2</v>
      </c>
      <c r="I49" s="40">
        <f t="shared" si="0"/>
        <v>1.6898148148148801E-3</v>
      </c>
      <c r="J49" s="41">
        <f t="shared" si="1"/>
        <v>35.087719298245787</v>
      </c>
      <c r="K49" s="20"/>
      <c r="L49" s="36"/>
    </row>
    <row r="50" spans="1:12" ht="21.75" customHeight="1" x14ac:dyDescent="0.25">
      <c r="A50" s="36">
        <v>28</v>
      </c>
      <c r="B50" s="37">
        <v>51</v>
      </c>
      <c r="C50" s="36" t="str">
        <f>INDEX([1]base!$A$2:$E$178,MATCH($B50,[1]base!$A$2:$A$178,0),COLUMN()-1)</f>
        <v>101 410 137 32</v>
      </c>
      <c r="D50" s="36" t="str">
        <f>INDEX([1]base!$A$2:$E$178,MATCH($B50,[1]base!$A$2:$A$178,0),COLUMN()-1)</f>
        <v>КИРИЛЛОВА Ника Валентиновна</v>
      </c>
      <c r="E50" s="38">
        <f>INDEX([1]base!$A$2:$E$178,MATCH($B50,[1]base!$A$2:$A$178,0),COLUMN()-1)</f>
        <v>39992</v>
      </c>
      <c r="F50" s="36" t="str">
        <f>INDEX([1]base!$A$2:$E$178,MATCH($B50,[1]base!$A$2:$A$178,0),COLUMN()-1)</f>
        <v>1 СР</v>
      </c>
      <c r="G50" s="36" t="str">
        <f>INDEX([1]base!$A$2:$F$178,MATCH($B50,[1]base!$A$2:$A$178,0),COLUMN()-1)</f>
        <v>Самарская область</v>
      </c>
      <c r="H50" s="39">
        <v>1.1898148148148102E-2</v>
      </c>
      <c r="I50" s="40">
        <f t="shared" si="0"/>
        <v>1.7129629629630411E-3</v>
      </c>
      <c r="J50" s="41">
        <f t="shared" si="1"/>
        <v>35.019455252918426</v>
      </c>
      <c r="K50" s="20"/>
      <c r="L50" s="36"/>
    </row>
    <row r="51" spans="1:12" ht="21.75" customHeight="1" x14ac:dyDescent="0.25">
      <c r="A51" s="36">
        <v>29</v>
      </c>
      <c r="B51" s="37">
        <v>45</v>
      </c>
      <c r="C51" s="36" t="str">
        <f>INDEX([1]base!$A$2:$E$178,MATCH($B51,[1]base!$A$2:$A$178,0),COLUMN()-1)</f>
        <v>101 461 494 76</v>
      </c>
      <c r="D51" s="36" t="str">
        <f>INDEX([1]base!$A$2:$E$178,MATCH($B51,[1]base!$A$2:$A$178,0),COLUMN()-1)</f>
        <v>ЮЖИЛКИНА Марта Антоновна</v>
      </c>
      <c r="E51" s="38">
        <f>INDEX([1]base!$A$2:$E$178,MATCH($B51,[1]base!$A$2:$A$178,0),COLUMN()-1)</f>
        <v>40390</v>
      </c>
      <c r="F51" s="36" t="str">
        <f>INDEX([1]base!$A$2:$E$178,MATCH($B51,[1]base!$A$2:$A$178,0),COLUMN()-1)</f>
        <v>1 СР</v>
      </c>
      <c r="G51" s="36" t="str">
        <f>INDEX([1]base!$A$2:$F$178,MATCH($B51,[1]base!$A$2:$A$178,0),COLUMN()-1)</f>
        <v>Самарская область</v>
      </c>
      <c r="H51" s="39">
        <v>1.1909722222222141E-2</v>
      </c>
      <c r="I51" s="40">
        <f t="shared" si="0"/>
        <v>1.7245370370370799E-3</v>
      </c>
      <c r="J51" s="41">
        <f t="shared" si="1"/>
        <v>34.985422740525017</v>
      </c>
      <c r="K51" s="20"/>
      <c r="L51" s="36"/>
    </row>
    <row r="52" spans="1:12" ht="21.75" customHeight="1" x14ac:dyDescent="0.25">
      <c r="A52" s="36">
        <v>30</v>
      </c>
      <c r="B52" s="37">
        <v>49</v>
      </c>
      <c r="C52" s="36" t="str">
        <f>INDEX([1]base!$A$2:$E$178,MATCH($B52,[1]base!$A$2:$A$178,0),COLUMN()-1)</f>
        <v>101 440 697 37</v>
      </c>
      <c r="D52" s="36" t="str">
        <f>INDEX([1]base!$A$2:$E$178,MATCH($B52,[1]base!$A$2:$A$178,0),COLUMN()-1)</f>
        <v>ЧЕРЕВАНЬ Елизавета Александровна</v>
      </c>
      <c r="E52" s="38">
        <f>INDEX([1]base!$A$2:$E$178,MATCH($B52,[1]base!$A$2:$A$178,0),COLUMN()-1)</f>
        <v>40170</v>
      </c>
      <c r="F52" s="36" t="str">
        <f>INDEX([1]base!$A$2:$E$178,MATCH($B52,[1]base!$A$2:$A$178,0),COLUMN()-1)</f>
        <v>1 СР</v>
      </c>
      <c r="G52" s="36" t="str">
        <f>INDEX([1]base!$A$2:$F$178,MATCH($B52,[1]base!$A$2:$A$178,0),COLUMN()-1)</f>
        <v>Самарская область</v>
      </c>
      <c r="H52" s="39">
        <v>1.1990740740740746E-2</v>
      </c>
      <c r="I52" s="40">
        <f t="shared" si="0"/>
        <v>1.8055555555556851E-3</v>
      </c>
      <c r="J52" s="41">
        <f t="shared" si="1"/>
        <v>34.749034749034735</v>
      </c>
      <c r="K52" s="20"/>
      <c r="L52" s="36"/>
    </row>
    <row r="53" spans="1:12" ht="21.75" customHeight="1" x14ac:dyDescent="0.25">
      <c r="A53" s="36">
        <v>31</v>
      </c>
      <c r="B53" s="37">
        <v>46</v>
      </c>
      <c r="C53" s="36" t="str">
        <f>INDEX([1]base!$A$2:$E$178,MATCH($B53,[1]base!$A$2:$A$178,0),COLUMN()-1)</f>
        <v>101 461 685 73</v>
      </c>
      <c r="D53" s="36" t="str">
        <f>INDEX([1]base!$A$2:$E$178,MATCH($B53,[1]base!$A$2:$A$178,0),COLUMN()-1)</f>
        <v>СВИСТУХИНА Дарья Максимовна</v>
      </c>
      <c r="E53" s="38">
        <f>INDEX([1]base!$A$2:$E$178,MATCH($B53,[1]base!$A$2:$A$178,0),COLUMN()-1)</f>
        <v>40414</v>
      </c>
      <c r="F53" s="36" t="str">
        <f>INDEX([1]base!$A$2:$E$178,MATCH($B53,[1]base!$A$2:$A$178,0),COLUMN()-1)</f>
        <v>2 СР</v>
      </c>
      <c r="G53" s="36" t="str">
        <f>INDEX([1]base!$A$2:$F$178,MATCH($B53,[1]base!$A$2:$A$178,0),COLUMN()-1)</f>
        <v>Самарская область</v>
      </c>
      <c r="H53" s="39">
        <v>1.2048611111110996E-2</v>
      </c>
      <c r="I53" s="40">
        <f t="shared" si="0"/>
        <v>1.863425925925935E-3</v>
      </c>
      <c r="J53" s="41">
        <f t="shared" si="1"/>
        <v>34.582132564841828</v>
      </c>
      <c r="K53" s="20"/>
      <c r="L53" s="36"/>
    </row>
    <row r="54" spans="1:12" ht="21.75" customHeight="1" x14ac:dyDescent="0.25">
      <c r="A54" s="36">
        <v>32</v>
      </c>
      <c r="B54" s="37">
        <v>93</v>
      </c>
      <c r="C54" s="36" t="str">
        <f>INDEX([1]base!$A$2:$E$178,MATCH($B54,[1]base!$A$2:$A$178,0),COLUMN()-1)</f>
        <v>101 565 527 28</v>
      </c>
      <c r="D54" s="36" t="str">
        <f>INDEX([1]base!$A$2:$E$178,MATCH($B54,[1]base!$A$2:$A$178,0),COLUMN()-1)</f>
        <v>АФАНАСЬЕВА Дарья Александровна</v>
      </c>
      <c r="E54" s="38">
        <f>INDEX([1]base!$A$2:$E$178,MATCH($B54,[1]base!$A$2:$A$178,0),COLUMN()-1)</f>
        <v>40708</v>
      </c>
      <c r="F54" s="36" t="str">
        <f>INDEX([1]base!$A$2:$E$178,MATCH($B54,[1]base!$A$2:$A$178,0),COLUMN()-1)</f>
        <v>КМС</v>
      </c>
      <c r="G54" s="36" t="str">
        <f>INDEX([1]base!$A$2:$F$178,MATCH($B54,[1]base!$A$2:$A$178,0),COLUMN()-1)</f>
        <v>Санкт-Петербург</v>
      </c>
      <c r="H54" s="39">
        <v>1.2094907407407408E-2</v>
      </c>
      <c r="I54" s="40">
        <f t="shared" si="0"/>
        <v>1.9097222222223473E-3</v>
      </c>
      <c r="J54" s="41">
        <f t="shared" si="1"/>
        <v>34.449760765550238</v>
      </c>
      <c r="K54" s="20"/>
      <c r="L54" s="36"/>
    </row>
    <row r="55" spans="1:12" ht="21.75" customHeight="1" x14ac:dyDescent="0.25">
      <c r="A55" s="36">
        <v>33</v>
      </c>
      <c r="B55" s="37">
        <v>66</v>
      </c>
      <c r="C55" s="36" t="str">
        <f>INDEX([1]base!$A$2:$E$178,MATCH($B55,[1]base!$A$2:$A$178,0),COLUMN()-1)</f>
        <v>101 630 028 24</v>
      </c>
      <c r="D55" s="36" t="str">
        <f>INDEX([1]base!$A$2:$E$178,MATCH($B55,[1]base!$A$2:$A$178,0),COLUMN()-1)</f>
        <v>КОНОВАЛОВА Елизавета Юрьевна</v>
      </c>
      <c r="E55" s="38">
        <f>INDEX([1]base!$A$2:$E$178,MATCH($B55,[1]base!$A$2:$A$178,0),COLUMN()-1)</f>
        <v>40692</v>
      </c>
      <c r="F55" s="36" t="str">
        <f>INDEX([1]base!$A$2:$E$178,MATCH($B55,[1]base!$A$2:$A$178,0),COLUMN()-1)</f>
        <v>1 СР</v>
      </c>
      <c r="G55" s="36" t="str">
        <f>INDEX([1]base!$A$2:$F$178,MATCH($B55,[1]base!$A$2:$A$178,0),COLUMN()-1)</f>
        <v>Иркутская область</v>
      </c>
      <c r="H55" s="39">
        <v>1.2106481481481426E-2</v>
      </c>
      <c r="I55" s="40">
        <f t="shared" si="0"/>
        <v>1.9212962962963653E-3</v>
      </c>
      <c r="J55" s="41">
        <f t="shared" si="1"/>
        <v>34.416826003824248</v>
      </c>
      <c r="K55" s="20"/>
      <c r="L55" s="36"/>
    </row>
    <row r="56" spans="1:12" ht="21.75" customHeight="1" x14ac:dyDescent="0.25">
      <c r="A56" s="36">
        <v>34</v>
      </c>
      <c r="B56" s="37">
        <v>54</v>
      </c>
      <c r="C56" s="36" t="str">
        <f>INDEX([1]base!$A$2:$E$178,MATCH($B56,[1]base!$A$2:$A$178,0),COLUMN()-1)</f>
        <v>101 439 665 72</v>
      </c>
      <c r="D56" s="36" t="str">
        <f>INDEX([1]base!$A$2:$E$178,MATCH($B56,[1]base!$A$2:$A$178,0),COLUMN()-1)</f>
        <v>ПОЛИКУТИНА Дарья Николаевна</v>
      </c>
      <c r="E56" s="38">
        <f>INDEX([1]base!$A$2:$E$178,MATCH($B56,[1]base!$A$2:$A$178,0),COLUMN()-1)</f>
        <v>40137</v>
      </c>
      <c r="F56" s="36" t="str">
        <f>INDEX([1]base!$A$2:$E$178,MATCH($B56,[1]base!$A$2:$A$178,0),COLUMN()-1)</f>
        <v>1 СР</v>
      </c>
      <c r="G56" s="36" t="str">
        <f>INDEX([1]base!$A$2:$F$178,MATCH($B56,[1]base!$A$2:$A$178,0),COLUMN()-1)</f>
        <v>Самарская область</v>
      </c>
      <c r="H56" s="39">
        <v>1.2118055555555556E-2</v>
      </c>
      <c r="I56" s="40">
        <f t="shared" si="0"/>
        <v>1.9328703703704944E-3</v>
      </c>
      <c r="J56" s="41">
        <f t="shared" si="1"/>
        <v>34.383954154727796</v>
      </c>
      <c r="K56" s="20"/>
      <c r="L56" s="36"/>
    </row>
    <row r="57" spans="1:12" ht="21.75" customHeight="1" x14ac:dyDescent="0.25">
      <c r="A57" s="36">
        <v>35</v>
      </c>
      <c r="B57" s="37">
        <v>134</v>
      </c>
      <c r="C57" s="36" t="str">
        <f>INDEX([1]base!$A$2:$E$178,MATCH($B57,[1]base!$A$2:$A$178,0),COLUMN()-1)</f>
        <v>101 441 601 68</v>
      </c>
      <c r="D57" s="36" t="str">
        <f>INDEX([1]base!$A$2:$E$178,MATCH($B57,[1]base!$A$2:$A$178,0),COLUMN()-1)</f>
        <v>ДЮКАРЕВА Виктория Александровна</v>
      </c>
      <c r="E57" s="38">
        <f>INDEX([1]base!$A$2:$E$178,MATCH($B57,[1]base!$A$2:$A$178,0),COLUMN()-1)</f>
        <v>40135</v>
      </c>
      <c r="F57" s="36" t="str">
        <f>INDEX([1]base!$A$2:$E$178,MATCH($B57,[1]base!$A$2:$A$178,0),COLUMN()-1)</f>
        <v>КМС</v>
      </c>
      <c r="G57" s="36" t="str">
        <f>INDEX([1]base!$A$2:$F$178,MATCH($B57,[1]base!$A$2:$A$178,0),COLUMN()-1)</f>
        <v>Саратовская область</v>
      </c>
      <c r="H57" s="39">
        <v>1.2164351851851801E-2</v>
      </c>
      <c r="I57" s="40">
        <f t="shared" si="0"/>
        <v>1.9791666666667401E-3</v>
      </c>
      <c r="J57" s="41">
        <f t="shared" si="1"/>
        <v>34.25309229305438</v>
      </c>
      <c r="K57" s="20"/>
      <c r="L57" s="36"/>
    </row>
    <row r="58" spans="1:12" ht="21.75" customHeight="1" x14ac:dyDescent="0.25">
      <c r="A58" s="36">
        <v>36</v>
      </c>
      <c r="B58" s="37">
        <v>53</v>
      </c>
      <c r="C58" s="36" t="str">
        <f>INDEX([1]base!$A$2:$E$178,MATCH($B58,[1]base!$A$2:$A$178,0),COLUMN()-1)</f>
        <v>101 508 824 70</v>
      </c>
      <c r="D58" s="36" t="str">
        <f>INDEX([1]base!$A$2:$E$178,MATCH($B58,[1]base!$A$2:$A$178,0),COLUMN()-1)</f>
        <v>ХАРЛАМОВА Софья Сергеевна</v>
      </c>
      <c r="E58" s="38">
        <f>INDEX([1]base!$A$2:$E$178,MATCH($B58,[1]base!$A$2:$A$178,0),COLUMN()-1)</f>
        <v>40071</v>
      </c>
      <c r="F58" s="36" t="str">
        <f>INDEX([1]base!$A$2:$E$178,MATCH($B58,[1]base!$A$2:$A$178,0),COLUMN()-1)</f>
        <v>КМС</v>
      </c>
      <c r="G58" s="36" t="str">
        <f>INDEX([1]base!$A$2:$F$178,MATCH($B58,[1]base!$A$2:$A$178,0),COLUMN()-1)</f>
        <v>Самарская область</v>
      </c>
      <c r="H58" s="39">
        <v>1.2268518518518456E-2</v>
      </c>
      <c r="I58" s="40">
        <f t="shared" si="0"/>
        <v>2.0833333333333953E-3</v>
      </c>
      <c r="J58" s="41">
        <f t="shared" si="1"/>
        <v>33.962264150943568</v>
      </c>
      <c r="K58" s="20"/>
      <c r="L58" s="36"/>
    </row>
    <row r="59" spans="1:12" ht="21.75" customHeight="1" x14ac:dyDescent="0.25">
      <c r="A59" s="36">
        <v>37</v>
      </c>
      <c r="B59" s="37">
        <v>48</v>
      </c>
      <c r="C59" s="36" t="str">
        <f>INDEX([1]base!$A$2:$E$178,MATCH($B59,[1]base!$A$2:$A$178,0),COLUMN()-1)</f>
        <v>101 546 776 95</v>
      </c>
      <c r="D59" s="36" t="str">
        <f>INDEX([1]base!$A$2:$E$178,MATCH($B59,[1]base!$A$2:$A$178,0),COLUMN()-1)</f>
        <v>МУРТУЗАЛИЕВА Самира Руслановна</v>
      </c>
      <c r="E59" s="38">
        <f>INDEX([1]base!$A$2:$E$178,MATCH($B59,[1]base!$A$2:$A$178,0),COLUMN()-1)</f>
        <v>40445</v>
      </c>
      <c r="F59" s="36" t="str">
        <f>INDEX([1]base!$A$2:$E$178,MATCH($B59,[1]base!$A$2:$A$178,0),COLUMN()-1)</f>
        <v>1 СР</v>
      </c>
      <c r="G59" s="36" t="str">
        <f>INDEX([1]base!$A$2:$F$178,MATCH($B59,[1]base!$A$2:$A$178,0),COLUMN()-1)</f>
        <v>Самарская область</v>
      </c>
      <c r="H59" s="39">
        <v>1.230324074074067E-2</v>
      </c>
      <c r="I59" s="40">
        <f t="shared" si="0"/>
        <v>2.1180555555556091E-3</v>
      </c>
      <c r="J59" s="41">
        <f t="shared" si="1"/>
        <v>33.866415804327566</v>
      </c>
      <c r="K59" s="20"/>
      <c r="L59" s="36"/>
    </row>
    <row r="60" spans="1:12" ht="21.75" customHeight="1" x14ac:dyDescent="0.25">
      <c r="A60" s="36">
        <v>38</v>
      </c>
      <c r="B60" s="37">
        <v>58</v>
      </c>
      <c r="C60" s="36" t="str">
        <f>INDEX([1]base!$A$2:$E$178,MATCH($B60,[1]base!$A$2:$A$178,0),COLUMN()-1)</f>
        <v>101 654 756 17</v>
      </c>
      <c r="D60" s="36" t="str">
        <f>INDEX([1]base!$A$2:$E$178,MATCH($B60,[1]base!$A$2:$A$178,0),COLUMN()-1)</f>
        <v>СЕМИНА Ксения  Дмитриевна</v>
      </c>
      <c r="E60" s="38">
        <f>INDEX([1]base!$A$2:$E$178,MATCH($B60,[1]base!$A$2:$A$178,0),COLUMN()-1)</f>
        <v>40186</v>
      </c>
      <c r="F60" s="36" t="str">
        <f>INDEX([1]base!$A$2:$E$178,MATCH($B60,[1]base!$A$2:$A$178,0),COLUMN()-1)</f>
        <v>2 СР</v>
      </c>
      <c r="G60" s="36" t="str">
        <f>INDEX([1]base!$A$2:$F$178,MATCH($B60,[1]base!$A$2:$A$178,0),COLUMN()-1)</f>
        <v>Самарская область</v>
      </c>
      <c r="H60" s="39">
        <v>1.2349537037036992E-2</v>
      </c>
      <c r="I60" s="40">
        <f t="shared" si="0"/>
        <v>2.1643518518519311E-3</v>
      </c>
      <c r="J60" s="41">
        <f t="shared" si="1"/>
        <v>33.739456419868915</v>
      </c>
      <c r="K60" s="20"/>
      <c r="L60" s="36"/>
    </row>
    <row r="61" spans="1:12" ht="21.75" customHeight="1" x14ac:dyDescent="0.25">
      <c r="A61" s="36">
        <v>39</v>
      </c>
      <c r="B61" s="37">
        <v>105</v>
      </c>
      <c r="C61" s="36" t="str">
        <f>INDEX([1]base!$A$2:$E$178,MATCH($B61,[1]base!$A$2:$A$178,0),COLUMN()-1)</f>
        <v>101 420 588 07</v>
      </c>
      <c r="D61" s="36" t="str">
        <f>INDEX([1]base!$A$2:$E$178,MATCH($B61,[1]base!$A$2:$A$178,0),COLUMN()-1)</f>
        <v>ПОЛЯКОВА Ульяна Александровна</v>
      </c>
      <c r="E61" s="38">
        <f>INDEX([1]base!$A$2:$E$178,MATCH($B61,[1]base!$A$2:$A$178,0),COLUMN()-1)</f>
        <v>40353</v>
      </c>
      <c r="F61" s="36" t="str">
        <f>INDEX([1]base!$A$2:$E$178,MATCH($B61,[1]base!$A$2:$A$178,0),COLUMN()-1)</f>
        <v>КМС</v>
      </c>
      <c r="G61" s="36" t="str">
        <f>INDEX([1]base!$A$2:$F$178,MATCH($B61,[1]base!$A$2:$A$178,0),COLUMN()-1)</f>
        <v>Свердловская область</v>
      </c>
      <c r="H61" s="39">
        <v>1.2361111111111017E-2</v>
      </c>
      <c r="I61" s="40">
        <f t="shared" si="0"/>
        <v>2.1759259259259561E-3</v>
      </c>
      <c r="J61" s="41">
        <f t="shared" si="1"/>
        <v>33.707865168539584</v>
      </c>
      <c r="K61" s="20"/>
      <c r="L61" s="36"/>
    </row>
    <row r="62" spans="1:12" ht="21.75" customHeight="1" x14ac:dyDescent="0.25">
      <c r="A62" s="36">
        <v>40</v>
      </c>
      <c r="B62" s="37">
        <v>101</v>
      </c>
      <c r="C62" s="36" t="str">
        <f>INDEX([1]base!$A$2:$E$178,MATCH($B62,[1]base!$A$2:$A$178,0),COLUMN()-1)</f>
        <v>101 649 784 89</v>
      </c>
      <c r="D62" s="36" t="str">
        <f>INDEX([1]base!$A$2:$E$178,MATCH($B62,[1]base!$A$2:$A$178,0),COLUMN()-1)</f>
        <v>ЛУКЬЯНЕНКО Александра Вячеславовна</v>
      </c>
      <c r="E62" s="38">
        <f>INDEX([1]base!$A$2:$E$178,MATCH($B62,[1]base!$A$2:$A$178,0),COLUMN()-1)</f>
        <v>40569</v>
      </c>
      <c r="F62" s="36" t="str">
        <f>INDEX([1]base!$A$2:$E$178,MATCH($B62,[1]base!$A$2:$A$178,0),COLUMN()-1)</f>
        <v>1 СР</v>
      </c>
      <c r="G62" s="36" t="str">
        <f>INDEX([1]base!$A$2:$F$178,MATCH($B62,[1]base!$A$2:$A$178,0),COLUMN()-1)</f>
        <v>Санкт-Петербург</v>
      </c>
      <c r="H62" s="39">
        <v>1.2442129629629553E-2</v>
      </c>
      <c r="I62" s="40">
        <f t="shared" si="0"/>
        <v>2.2569444444444919E-3</v>
      </c>
      <c r="J62" s="41">
        <f t="shared" si="1"/>
        <v>33.488372093023465</v>
      </c>
      <c r="K62" s="20"/>
      <c r="L62" s="36"/>
    </row>
    <row r="63" spans="1:12" ht="21.75" customHeight="1" x14ac:dyDescent="0.25">
      <c r="A63" s="36">
        <v>41</v>
      </c>
      <c r="B63" s="37">
        <v>133</v>
      </c>
      <c r="C63" s="36" t="str">
        <f>INDEX([1]base!$A$2:$E$178,MATCH($B63,[1]base!$A$2:$A$178,0),COLUMN()-1)</f>
        <v>101 382 197 28</v>
      </c>
      <c r="D63" s="36" t="str">
        <f>INDEX([1]base!$A$2:$E$178,MATCH($B63,[1]base!$A$2:$A$178,0),COLUMN()-1)</f>
        <v>ЕСЬКИНА Дарья Сергеевна</v>
      </c>
      <c r="E63" s="38">
        <f>INDEX([1]base!$A$2:$E$178,MATCH($B63,[1]base!$A$2:$A$178,0),COLUMN()-1)</f>
        <v>40063</v>
      </c>
      <c r="F63" s="36" t="str">
        <f>INDEX([1]base!$A$2:$E$178,MATCH($B63,[1]base!$A$2:$A$178,0),COLUMN()-1)</f>
        <v>2 СР</v>
      </c>
      <c r="G63" s="36" t="str">
        <f>INDEX([1]base!$A$2:$F$178,MATCH($B63,[1]base!$A$2:$A$178,0),COLUMN()-1)</f>
        <v>Саратовская область</v>
      </c>
      <c r="H63" s="39">
        <v>1.2499999999999956E-2</v>
      </c>
      <c r="I63" s="40">
        <f t="shared" si="0"/>
        <v>2.3148148148148945E-3</v>
      </c>
      <c r="J63" s="41">
        <f t="shared" si="1"/>
        <v>33.333333333333449</v>
      </c>
      <c r="K63" s="20"/>
      <c r="L63" s="36"/>
    </row>
    <row r="64" spans="1:12" ht="21.75" customHeight="1" x14ac:dyDescent="0.25">
      <c r="A64" s="36">
        <v>42</v>
      </c>
      <c r="B64" s="37">
        <v>57</v>
      </c>
      <c r="C64" s="36" t="str">
        <f>INDEX([1]base!$A$2:$E$178,MATCH($B64,[1]base!$A$2:$A$178,0),COLUMN()-1)</f>
        <v>101 655 771 62</v>
      </c>
      <c r="D64" s="36" t="str">
        <f>INDEX([1]base!$A$2:$E$178,MATCH($B64,[1]base!$A$2:$A$178,0),COLUMN()-1)</f>
        <v>РАЗИНА Мария Витальевна</v>
      </c>
      <c r="E64" s="38">
        <f>INDEX([1]base!$A$2:$E$178,MATCH($B64,[1]base!$A$2:$A$178,0),COLUMN()-1)</f>
        <v>39898</v>
      </c>
      <c r="F64" s="36" t="str">
        <f>INDEX([1]base!$A$2:$E$178,MATCH($B64,[1]base!$A$2:$A$178,0),COLUMN()-1)</f>
        <v>2 СР</v>
      </c>
      <c r="G64" s="36" t="str">
        <f>INDEX([1]base!$A$2:$F$178,MATCH($B64,[1]base!$A$2:$A$178,0),COLUMN()-1)</f>
        <v>Самарская область</v>
      </c>
      <c r="H64" s="39">
        <v>1.3738425925925848E-2</v>
      </c>
      <c r="I64" s="40">
        <f t="shared" si="0"/>
        <v>3.5532407407407873E-3</v>
      </c>
      <c r="J64" s="41">
        <f t="shared" si="1"/>
        <v>30.328559393428982</v>
      </c>
      <c r="K64" s="20"/>
      <c r="L64" s="36"/>
    </row>
    <row r="65" spans="1:12" ht="21.75" customHeight="1" x14ac:dyDescent="0.25">
      <c r="A65" s="36">
        <v>43</v>
      </c>
      <c r="B65" s="37">
        <v>50</v>
      </c>
      <c r="C65" s="36" t="str">
        <f>INDEX([1]base!$A$2:$E$178,MATCH($B65,[1]base!$A$2:$A$178,0),COLUMN()-1)</f>
        <v>101 436 893 16</v>
      </c>
      <c r="D65" s="36" t="str">
        <f>INDEX([1]base!$A$2:$E$178,MATCH($B65,[1]base!$A$2:$A$178,0),COLUMN()-1)</f>
        <v>ЧУГУРОВА Арина Павловна</v>
      </c>
      <c r="E65" s="38">
        <f>INDEX([1]base!$A$2:$E$178,MATCH($B65,[1]base!$A$2:$A$178,0),COLUMN()-1)</f>
        <v>40024</v>
      </c>
      <c r="F65" s="36" t="str">
        <f>INDEX([1]base!$A$2:$E$178,MATCH($B65,[1]base!$A$2:$A$178,0),COLUMN()-1)</f>
        <v>1 СР</v>
      </c>
      <c r="G65" s="36" t="str">
        <f>INDEX([1]base!$A$2:$F$178,MATCH($B65,[1]base!$A$2:$A$178,0),COLUMN()-1)</f>
        <v>Самарская область</v>
      </c>
      <c r="H65" s="39">
        <v>1.3773148148148201E-2</v>
      </c>
      <c r="I65" s="40">
        <f t="shared" si="0"/>
        <v>3.5879629629631399E-3</v>
      </c>
      <c r="J65" s="41">
        <f t="shared" si="1"/>
        <v>30.25210084033602</v>
      </c>
      <c r="K65" s="20"/>
      <c r="L65" s="36"/>
    </row>
    <row r="66" spans="1:12" ht="21.75" customHeight="1" x14ac:dyDescent="0.25">
      <c r="A66" s="36">
        <v>44</v>
      </c>
      <c r="B66" s="37">
        <v>8</v>
      </c>
      <c r="C66" s="36" t="str">
        <f>INDEX([1]base!$A$2:$E$178,MATCH($B66,[1]base!$A$2:$A$178,0),COLUMN()-1)</f>
        <v>101 634 724 64</v>
      </c>
      <c r="D66" s="36" t="str">
        <f>INDEX([1]base!$A$2:$E$178,MATCH($B66,[1]base!$A$2:$A$178,0),COLUMN()-1)</f>
        <v>ЧИСТЮНИНА Анастасия Константиновна</v>
      </c>
      <c r="E66" s="38">
        <f>INDEX([1]base!$A$2:$E$178,MATCH($B66,[1]base!$A$2:$A$178,0),COLUMN()-1)</f>
        <v>40366</v>
      </c>
      <c r="F66" s="36" t="str">
        <f>INDEX([1]base!$A$2:$E$178,MATCH($B66,[1]base!$A$2:$A$178,0),COLUMN()-1)</f>
        <v>2 СР</v>
      </c>
      <c r="G66" s="36" t="str">
        <f>INDEX([1]base!$A$2:$F$178,MATCH($B66,[1]base!$A$2:$A$178,0),COLUMN()-1)</f>
        <v>Воронежская область</v>
      </c>
      <c r="H66" s="39">
        <v>1.3923611111111067E-2</v>
      </c>
      <c r="I66" s="40">
        <f t="shared" si="0"/>
        <v>3.7384259259260061E-3</v>
      </c>
      <c r="J66" s="41">
        <f t="shared" si="1"/>
        <v>29.925187032419046</v>
      </c>
      <c r="K66" s="20"/>
      <c r="L66" s="36"/>
    </row>
    <row r="67" spans="1:12" ht="21.75" customHeight="1" x14ac:dyDescent="0.25">
      <c r="A67" s="36">
        <v>45</v>
      </c>
      <c r="B67" s="37">
        <v>56</v>
      </c>
      <c r="C67" s="36" t="str">
        <f>INDEX([1]base!$A$2:$E$178,MATCH($B67,[1]base!$A$2:$A$178,0),COLUMN()-1)</f>
        <v>101 315 477 44</v>
      </c>
      <c r="D67" s="36" t="str">
        <f>INDEX([1]base!$A$2:$E$178,MATCH($B67,[1]base!$A$2:$A$178,0),COLUMN()-1)</f>
        <v>СУХАНОВА Белла Анатольевна</v>
      </c>
      <c r="E67" s="38">
        <f>INDEX([1]base!$A$2:$E$178,MATCH($B67,[1]base!$A$2:$A$178,0),COLUMN()-1)</f>
        <v>40041</v>
      </c>
      <c r="F67" s="36" t="str">
        <f>INDEX([1]base!$A$2:$E$178,MATCH($B67,[1]base!$A$2:$A$178,0),COLUMN()-1)</f>
        <v>1 СР</v>
      </c>
      <c r="G67" s="36" t="str">
        <f>INDEX([1]base!$A$2:$F$178,MATCH($B67,[1]base!$A$2:$A$178,0),COLUMN()-1)</f>
        <v>Самарская область</v>
      </c>
      <c r="H67" s="39">
        <v>1.3969907407407334E-2</v>
      </c>
      <c r="I67" s="40">
        <f t="shared" si="0"/>
        <v>3.7847222222222726E-3</v>
      </c>
      <c r="J67" s="41">
        <f t="shared" si="1"/>
        <v>29.826014913007615</v>
      </c>
      <c r="K67" s="20"/>
      <c r="L67" s="36"/>
    </row>
    <row r="68" spans="1:12" ht="21.75" customHeight="1" x14ac:dyDescent="0.25">
      <c r="A68" s="36">
        <v>46</v>
      </c>
      <c r="B68" s="20">
        <v>103</v>
      </c>
      <c r="C68" s="36" t="str">
        <f>INDEX([1]base!$A$2:$E$178,MATCH($B68,[1]base!$A$2:$A$178,0),COLUMN()-1)</f>
        <v>101 374 394 82</v>
      </c>
      <c r="D68" s="36" t="str">
        <f>INDEX([1]base!$A$2:$E$178,MATCH($B68,[1]base!$A$2:$A$178,0),COLUMN()-1)</f>
        <v>ДЕМИДОВА Ирина Алексеевна</v>
      </c>
      <c r="E68" s="38">
        <f>INDEX([1]base!$A$2:$E$178,MATCH($B68,[1]base!$A$2:$A$178,0),COLUMN()-1)</f>
        <v>40245</v>
      </c>
      <c r="F68" s="36" t="str">
        <f>INDEX([1]base!$A$2:$E$178,MATCH($B68,[1]base!$A$2:$A$178,0),COLUMN()-1)</f>
        <v>2 СР</v>
      </c>
      <c r="G68" s="36" t="str">
        <f>INDEX([1]base!$A$2:$F$178,MATCH($B68,[1]base!$A$2:$A$178,0),COLUMN()-1)</f>
        <v>Забайкальский край</v>
      </c>
      <c r="H68" s="39">
        <v>1.3969907407407334E-2</v>
      </c>
      <c r="I68" s="40">
        <f t="shared" si="0"/>
        <v>3.7847222222222726E-3</v>
      </c>
      <c r="J68" s="41">
        <f t="shared" si="1"/>
        <v>29.826014913007615</v>
      </c>
      <c r="K68" s="20"/>
      <c r="L68" s="36"/>
    </row>
    <row r="69" spans="1:12" ht="21.75" customHeight="1" x14ac:dyDescent="0.25">
      <c r="A69" s="36" t="s">
        <v>42</v>
      </c>
      <c r="B69" s="37">
        <v>97</v>
      </c>
      <c r="C69" s="36" t="str">
        <f>INDEX([1]base!$A$2:$E$178,MATCH($B69,[1]base!$A$2:$A$178,0),COLUMN()-1)</f>
        <v>101 314 616 56</v>
      </c>
      <c r="D69" s="36" t="str">
        <f>INDEX([1]base!$A$2:$E$178,MATCH($B69,[1]base!$A$2:$A$178,0),COLUMN()-1)</f>
        <v>КАШТАНОВА Мария Павловна</v>
      </c>
      <c r="E69" s="38">
        <f>INDEX([1]base!$A$2:$E$178,MATCH($B69,[1]base!$A$2:$A$178,0),COLUMN()-1)</f>
        <v>39844</v>
      </c>
      <c r="F69" s="36" t="str">
        <f>INDEX([1]base!$A$2:$E$178,MATCH($B69,[1]base!$A$2:$A$178,0),COLUMN()-1)</f>
        <v>КМС</v>
      </c>
      <c r="G69" s="36" t="str">
        <f>INDEX([1]base!$A$2:$F$178,MATCH($B69,[1]base!$A$2:$A$178,0),COLUMN()-1)</f>
        <v>Санкт-Петербург</v>
      </c>
      <c r="H69" s="39"/>
      <c r="I69" s="40"/>
      <c r="J69" s="41"/>
      <c r="K69" s="20"/>
      <c r="L69" s="36"/>
    </row>
    <row r="70" spans="1:12" ht="6.75" customHeight="1" x14ac:dyDescent="0.3">
      <c r="A70" s="42"/>
      <c r="B70" s="43"/>
      <c r="C70" s="43"/>
      <c r="D70" s="44"/>
      <c r="E70" s="45"/>
      <c r="F70" s="46"/>
      <c r="G70" s="47"/>
      <c r="H70" s="48"/>
      <c r="I70" s="49"/>
      <c r="J70" s="50"/>
      <c r="K70" s="51"/>
      <c r="L70" s="51"/>
    </row>
    <row r="71" spans="1:12" x14ac:dyDescent="0.25">
      <c r="A71" s="17" t="s">
        <v>43</v>
      </c>
      <c r="B71" s="17"/>
      <c r="C71" s="17"/>
      <c r="D71" s="17"/>
      <c r="E71" s="52"/>
      <c r="F71" s="52"/>
      <c r="G71" s="17" t="s">
        <v>44</v>
      </c>
      <c r="H71" s="17"/>
      <c r="I71" s="17"/>
      <c r="J71" s="17"/>
      <c r="K71" s="17"/>
      <c r="L71" s="17"/>
    </row>
    <row r="72" spans="1:12" s="53" customFormat="1" ht="12" x14ac:dyDescent="0.25">
      <c r="A72" s="53" t="s">
        <v>45</v>
      </c>
      <c r="C72" s="54"/>
      <c r="E72" s="55"/>
      <c r="G72" s="56" t="s">
        <v>46</v>
      </c>
      <c r="H72" s="57">
        <v>14</v>
      </c>
      <c r="I72" s="58"/>
      <c r="J72" s="59"/>
      <c r="K72" s="60" t="s">
        <v>47</v>
      </c>
      <c r="L72" s="56">
        <f>COUNTIF(F23:F69,"МС")</f>
        <v>0</v>
      </c>
    </row>
    <row r="73" spans="1:12" s="53" customFormat="1" ht="12" x14ac:dyDescent="0.25">
      <c r="A73" s="53" t="s">
        <v>48</v>
      </c>
      <c r="C73" s="61"/>
      <c r="E73" s="55"/>
      <c r="G73" s="54" t="s">
        <v>49</v>
      </c>
      <c r="H73" s="57">
        <f>H74+H78</f>
        <v>47</v>
      </c>
      <c r="I73" s="58"/>
      <c r="J73" s="59"/>
      <c r="K73" s="60" t="s">
        <v>50</v>
      </c>
      <c r="L73" s="56">
        <f>COUNTIF(F23:F69,"КМС")</f>
        <v>25</v>
      </c>
    </row>
    <row r="74" spans="1:12" s="53" customFormat="1" ht="12" x14ac:dyDescent="0.25">
      <c r="A74" s="53" t="s">
        <v>51</v>
      </c>
      <c r="C74" s="56"/>
      <c r="E74" s="55"/>
      <c r="G74" s="54" t="s">
        <v>52</v>
      </c>
      <c r="H74" s="57">
        <f>H75+H76+H77</f>
        <v>46</v>
      </c>
      <c r="I74" s="58"/>
      <c r="J74" s="59"/>
      <c r="K74" s="60" t="s">
        <v>53</v>
      </c>
      <c r="L74" s="56">
        <f>COUNTIF(F23:F69,"1 СР")</f>
        <v>14</v>
      </c>
    </row>
    <row r="75" spans="1:12" s="53" customFormat="1" ht="12" x14ac:dyDescent="0.25">
      <c r="A75" s="53" t="s">
        <v>54</v>
      </c>
      <c r="C75" s="56"/>
      <c r="E75" s="55"/>
      <c r="G75" s="54" t="s">
        <v>55</v>
      </c>
      <c r="H75" s="57">
        <f>COUNT(A23:A69)</f>
        <v>46</v>
      </c>
      <c r="I75" s="58"/>
      <c r="J75" s="59"/>
      <c r="K75" s="59" t="s">
        <v>56</v>
      </c>
      <c r="L75" s="56">
        <f>COUNTIF(F23:F69,"2 СР")</f>
        <v>8</v>
      </c>
    </row>
    <row r="76" spans="1:12" s="53" customFormat="1" ht="12" x14ac:dyDescent="0.25">
      <c r="C76" s="56"/>
      <c r="E76" s="55"/>
      <c r="G76" s="54" t="s">
        <v>57</v>
      </c>
      <c r="H76" s="57">
        <f>COUNTIF(A23:A69,"НФ")</f>
        <v>0</v>
      </c>
      <c r="I76" s="58"/>
      <c r="J76" s="59"/>
    </row>
    <row r="77" spans="1:12" s="53" customFormat="1" ht="12" x14ac:dyDescent="0.25">
      <c r="E77" s="55"/>
      <c r="G77" s="54" t="s">
        <v>58</v>
      </c>
      <c r="H77" s="57">
        <f>COUNTIF(A23:A69,"ДСКВ")</f>
        <v>0</v>
      </c>
      <c r="I77" s="58"/>
      <c r="J77" s="59"/>
      <c r="K77" s="59"/>
      <c r="L77" s="56"/>
    </row>
    <row r="78" spans="1:12" s="53" customFormat="1" ht="12" x14ac:dyDescent="0.25">
      <c r="E78" s="55"/>
      <c r="G78" s="54" t="s">
        <v>59</v>
      </c>
      <c r="H78" s="57">
        <f>COUNTIF(A23:A69,"НС")</f>
        <v>1</v>
      </c>
      <c r="I78" s="58"/>
      <c r="J78" s="59"/>
      <c r="K78" s="59"/>
      <c r="L78" s="60"/>
    </row>
    <row r="79" spans="1:12" ht="9.75" customHeight="1" x14ac:dyDescent="0.25"/>
    <row r="80" spans="1:12" x14ac:dyDescent="0.25">
      <c r="A80" s="17" t="str">
        <f>A16</f>
        <v>ТЕХНИЧЕСКИЙ ДЕЛЕГАТ ФВСР:</v>
      </c>
      <c r="B80" s="17"/>
      <c r="C80" s="17"/>
      <c r="D80" s="17" t="str">
        <f>A17</f>
        <v>ГЛАВНЫЙ СУДЬЯ:</v>
      </c>
      <c r="E80" s="17"/>
      <c r="F80" s="17"/>
      <c r="G80" s="17" t="str">
        <f>A18</f>
        <v>ГЛАВНЫЙ СЕКРЕТАРЬ:</v>
      </c>
      <c r="H80" s="17"/>
      <c r="I80" s="17"/>
      <c r="J80" s="17" t="str">
        <f>A19</f>
        <v>СУДЬЯ НА ФИНИШЕ:</v>
      </c>
      <c r="K80" s="17"/>
      <c r="L80" s="17"/>
    </row>
    <row r="81" spans="1:12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</row>
    <row r="82" spans="1:12" x14ac:dyDescent="0.25">
      <c r="A82" s="20"/>
      <c r="D82" s="20"/>
      <c r="E82" s="63"/>
      <c r="F82" s="20"/>
      <c r="G82" s="20"/>
      <c r="I82" s="28"/>
      <c r="J82" s="20"/>
      <c r="K82" s="20"/>
      <c r="L82" s="20"/>
    </row>
    <row r="83" spans="1:12" x14ac:dyDescent="0.25">
      <c r="A83" s="20"/>
      <c r="D83" s="20"/>
      <c r="E83" s="63"/>
      <c r="F83" s="20"/>
      <c r="G83" s="20"/>
      <c r="I83" s="28"/>
      <c r="J83" s="20"/>
      <c r="K83" s="20"/>
      <c r="L83" s="20"/>
    </row>
    <row r="84" spans="1:12" x14ac:dyDescent="0.25">
      <c r="A84" s="20"/>
      <c r="D84" s="20"/>
      <c r="E84" s="63"/>
      <c r="F84" s="20"/>
      <c r="G84" s="20"/>
      <c r="I84" s="28"/>
      <c r="J84" s="20"/>
      <c r="K84" s="20"/>
      <c r="L84" s="20"/>
    </row>
    <row r="85" spans="1:12" x14ac:dyDescent="0.25">
      <c r="A85" s="20"/>
      <c r="D85" s="20"/>
      <c r="E85" s="63"/>
      <c r="F85" s="20"/>
      <c r="G85" s="20"/>
      <c r="I85" s="28"/>
      <c r="J85" s="20"/>
      <c r="K85" s="20"/>
      <c r="L85" s="20"/>
    </row>
    <row r="86" spans="1:12" x14ac:dyDescent="0.25">
      <c r="A86" s="62">
        <f>G16</f>
        <v>0</v>
      </c>
      <c r="B86" s="62"/>
      <c r="C86" s="62"/>
      <c r="D86" s="62" t="str">
        <f>G17</f>
        <v>КАВТАСЬЕВА Е.Г. (ВК, г. САМАРА)</v>
      </c>
      <c r="E86" s="62"/>
      <c r="F86" s="62"/>
      <c r="G86" s="62" t="str">
        <f>G18</f>
        <v>АРТАМОНОВА С.А. (1 КАТ., г. САМАРА)</v>
      </c>
      <c r="H86" s="62"/>
      <c r="I86" s="62"/>
      <c r="J86" s="62" t="str">
        <f>G19</f>
        <v>САФРОНОВА А.Е. (1 КАТ, г. САМАРА)</v>
      </c>
      <c r="K86" s="62"/>
      <c r="L86" s="62"/>
    </row>
  </sheetData>
  <mergeCells count="41">
    <mergeCell ref="A81:E81"/>
    <mergeCell ref="F81:L81"/>
    <mergeCell ref="A86:C86"/>
    <mergeCell ref="D86:F86"/>
    <mergeCell ref="G86:I86"/>
    <mergeCell ref="J86:L86"/>
    <mergeCell ref="L21:L22"/>
    <mergeCell ref="A71:D71"/>
    <mergeCell ref="G71:L71"/>
    <mergeCell ref="A80:C80"/>
    <mergeCell ref="D80:F80"/>
    <mergeCell ref="G80:I80"/>
    <mergeCell ref="J80:L80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86:XFD86">
    <cfRule type="cellIs" dxfId="5" priority="5" operator="equal">
      <formula>0</formula>
    </cfRule>
  </conditionalFormatting>
  <conditionalFormatting sqref="G75:G78">
    <cfRule type="duplicateValues" dxfId="4" priority="6"/>
  </conditionalFormatting>
  <conditionalFormatting sqref="B2">
    <cfRule type="duplicateValues" dxfId="3" priority="3"/>
  </conditionalFormatting>
  <conditionalFormatting sqref="B3">
    <cfRule type="duplicateValues" dxfId="2" priority="2"/>
  </conditionalFormatting>
  <conditionalFormatting sqref="B4">
    <cfRule type="duplicateValues" dxfId="1" priority="1"/>
  </conditionalFormatting>
  <conditionalFormatting sqref="B1">
    <cfRule type="duplicateValues" dxfId="0" priority="4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9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 девушки</vt:lpstr>
      <vt:lpstr>'ИГ девушки'!Заголовки_для_печати</vt:lpstr>
      <vt:lpstr>'ИГ девушки'!Область_печати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2025-07-22T08:49:40Z</dcterms:created>
  <dcterms:modified xsi:type="dcterms:W3CDTF">2025-07-22T08:49:55Z</dcterms:modified>
</cp:coreProperties>
</file>