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выб юниорк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F65" i="1"/>
  <c r="D65" i="1"/>
  <c r="G57" i="1"/>
  <c r="I56" i="1"/>
  <c r="G56" i="1"/>
  <c r="G55" i="1"/>
  <c r="G54" i="1"/>
  <c r="G53" i="1"/>
  <c r="G52" i="1" s="1"/>
  <c r="I52" i="1"/>
  <c r="I54" i="1"/>
  <c r="I51" i="1" l="1"/>
  <c r="I55" i="1"/>
  <c r="I53" i="1"/>
  <c r="I57" i="1"/>
</calcChain>
</file>

<file path=xl/sharedStrings.xml><?xml version="1.0" encoding="utf-8"?>
<sst xmlns="http://schemas.openxmlformats.org/spreadsheetml/2006/main" count="149" uniqueCount="85">
  <si>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</si>
  <si>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</si>
  <si>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</si>
  <si>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</si>
  <si>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</si>
  <si>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</si>
  <si>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гонка с выбыванием</t>
  </si>
  <si>
    <t>Юниорки 17-18 лет</t>
  </si>
  <si>
    <t>МЕСТО ПРОВЕДЕНИЯ: г. Санкт-Петербург</t>
  </si>
  <si>
    <t>№ ВРВС: 0080331811Я</t>
  </si>
  <si>
    <t>ДАТА ПРОВЕДЕНИЯ: 6 Октября 2024 года</t>
  </si>
  <si>
    <t>№ ЕКП 2024: 2008780022017487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</si>
  <si>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</si>
  <si>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</si>
  <si>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</si>
  <si>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</si>
  <si>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</si>
  <si>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</si>
  <si>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</si>
  <si>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</si>
  <si>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</si>
  <si>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</si>
  <si>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</si>
  <si>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</si>
  <si>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  0,250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</si>
  <si>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</si>
  <si>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</si>
  <si>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</si>
  <si>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</si>
  <si>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</si>
  <si>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</si>
  <si>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</si>
  <si>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</si>
  <si>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</si>
  <si>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</si>
  <si>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</si>
  <si>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</si>
  <si>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</si>
  <si>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</si>
  <si>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</si>
  <si>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</si>
  <si>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</si>
  <si>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</si>
  <si>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</si>
  <si>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</si>
  <si>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</si>
  <si>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</si>
  <si>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</si>
  <si>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</si>
  <si>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</si>
  <si>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</si>
  <si>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</si>
  <si>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</si>
  <si>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</si>
  <si>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</si>
  <si>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</si>
  <si>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Кокарева Аглая</t>
  </si>
  <si>
    <t>Санкт-Петербург</t>
  </si>
  <si>
    <t>Деменкова Анастасия</t>
  </si>
  <si>
    <t>Юрченко Александра</t>
  </si>
  <si>
    <t>Тульская область</t>
  </si>
  <si>
    <t>Костина Ольга</t>
  </si>
  <si>
    <t>Реппо Эрика</t>
  </si>
  <si>
    <t>Голыбина Валентина</t>
  </si>
  <si>
    <t>Васюкова Валерия</t>
  </si>
  <si>
    <t>Соломатина Олеся</t>
  </si>
  <si>
    <t>Осипова Виктория</t>
  </si>
  <si>
    <t>Мишина Алена</t>
  </si>
  <si>
    <t>Смирнова Анна</t>
  </si>
  <si>
    <t>Москва</t>
  </si>
  <si>
    <t>Изотова Анна</t>
  </si>
  <si>
    <t>Королева София</t>
  </si>
  <si>
    <t xml:space="preserve">Таджиева Алина </t>
  </si>
  <si>
    <t>Грибова Марина</t>
  </si>
  <si>
    <t>Боброва Мария</t>
  </si>
  <si>
    <t>Машкова Полина</t>
  </si>
  <si>
    <t>Хатунцева Александра</t>
  </si>
  <si>
    <t>Корчебная Ольга</t>
  </si>
  <si>
    <t>Гончарова Варвара</t>
  </si>
  <si>
    <t>Галкина Кристина</t>
  </si>
  <si>
    <t>Груздева Ксения</t>
  </si>
  <si>
    <t>Минашкина Тамила</t>
  </si>
  <si>
    <t>Касимова Виолетта</t>
  </si>
  <si>
    <t>Шипилова Дарья</t>
  </si>
  <si>
    <t>Мальцева Любовь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</si>
</sst>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18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center" vertical="center"/>
    </xf>
    <xf numFmtId="166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5" fillId="0" borderId="3" xfId="2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67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104775</xdr:rowOff>
    </xdr:from>
    <xdr:to>
      <xdr:col>2</xdr:col>
      <xdr:colOff>809625</xdr:colOff>
      <xdr:row>5</xdr:row>
      <xdr:rowOff>228600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28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1314450</xdr:colOff>
      <xdr:row>0</xdr:row>
      <xdr:rowOff>9525</xdr:rowOff>
    </xdr:from>
    <xdr:to>
      <xdr:col>8</xdr:col>
      <xdr:colOff>990600</xdr:colOff>
      <xdr:row>5</xdr:row>
      <xdr:rowOff>219075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9525"/>
          <a:ext cx="102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742950</xdr:colOff>
      <xdr:row>58</xdr:row>
      <xdr:rowOff>38100</xdr:rowOff>
    </xdr:from>
    <xdr:to>
      <xdr:col>8</xdr:col>
      <xdr:colOff>885825</xdr:colOff>
      <xdr:row>64</xdr:row>
      <xdr:rowOff>57150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11506200"/>
          <a:ext cx="14954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60</xdr:row>
      <xdr:rowOff>0</xdr:rowOff>
    </xdr:from>
    <xdr:to>
      <xdr:col>6</xdr:col>
      <xdr:colOff>704850</xdr:colOff>
      <xdr:row>63</xdr:row>
      <xdr:rowOff>133350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1791950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571500</xdr:colOff>
      <xdr:row>58</xdr:row>
      <xdr:rowOff>123825</xdr:rowOff>
    </xdr:from>
    <xdr:to>
      <xdr:col>4</xdr:col>
      <xdr:colOff>390525</xdr:colOff>
      <xdr:row>64</xdr:row>
      <xdr:rowOff>95250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1591925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topLeftCell="A18" workbookViewId="0">
      <selection activeCell="M36" sqref="M36"/>
    </sheetView>
  </sheetViews>
  <sheetFormatPr defaultRowHeight="12.75" x14ac:dyDescent="0.2"/>
  <cols>
    <col min="3" max="3" width="14" customWidth="1"/>
    <col min="4" max="4" width="25.28515625" customWidth="1"/>
    <col min="5" max="5" width="15" customWidth="1"/>
    <col min="7" max="7" width="22.140625" customWidth="1"/>
    <col min="8" max="8" width="20.28515625" customWidth="1"/>
    <col min="9" max="9" width="22.5703125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4.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4.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4.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ht="26.25" x14ac:dyDescent="0.2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9" ht="26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</row>
    <row r="8" spans="1:9" ht="7.5" customHeight="1" thickBo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7"/>
    </row>
    <row r="10" spans="1:9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10"/>
    </row>
    <row r="11" spans="1:9" ht="18" customHeight="1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3"/>
    </row>
    <row r="12" spans="1:9" ht="18.75" x14ac:dyDescent="0.2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3" t="s">
        <v>9</v>
      </c>
    </row>
    <row r="14" spans="1:9" ht="15.75" x14ac:dyDescent="0.2">
      <c r="A14" s="24" t="s">
        <v>10</v>
      </c>
      <c r="B14" s="25"/>
      <c r="C14" s="25"/>
      <c r="D14" s="25"/>
      <c r="E14" s="26"/>
      <c r="F14" s="27"/>
      <c r="G14" s="28"/>
      <c r="H14" s="29"/>
      <c r="I14" s="30" t="s">
        <v>11</v>
      </c>
    </row>
    <row r="15" spans="1:9" ht="15" x14ac:dyDescent="0.2">
      <c r="A15" s="31" t="s">
        <v>12</v>
      </c>
      <c r="B15" s="32"/>
      <c r="C15" s="32"/>
      <c r="D15" s="32"/>
      <c r="E15" s="32"/>
      <c r="F15" s="32"/>
      <c r="G15" s="33"/>
      <c r="H15" s="34" t="s">
        <v>13</v>
      </c>
      <c r="I15" s="35"/>
    </row>
    <row r="16" spans="1:9" ht="15" x14ac:dyDescent="0.2">
      <c r="A16" s="36" t="s">
        <v>14</v>
      </c>
      <c r="B16" s="37"/>
      <c r="C16" s="37"/>
      <c r="D16" s="38"/>
      <c r="E16" s="39" t="s">
        <v>2</v>
      </c>
      <c r="F16" s="38"/>
      <c r="G16" s="39"/>
      <c r="H16" s="40" t="s">
        <v>15</v>
      </c>
      <c r="I16" s="41"/>
    </row>
    <row r="17" spans="1:9" ht="15" x14ac:dyDescent="0.2">
      <c r="A17" s="36" t="s">
        <v>16</v>
      </c>
      <c r="B17" s="37"/>
      <c r="C17" s="37"/>
      <c r="D17" s="39"/>
      <c r="E17" s="42"/>
      <c r="F17" s="38"/>
      <c r="G17" s="43" t="s">
        <v>17</v>
      </c>
      <c r="H17" s="44" t="s">
        <v>18</v>
      </c>
      <c r="I17" s="45"/>
    </row>
    <row r="18" spans="1:9" ht="15" x14ac:dyDescent="0.2">
      <c r="A18" s="36" t="s">
        <v>19</v>
      </c>
      <c r="B18" s="37"/>
      <c r="C18" s="37"/>
      <c r="D18" s="39"/>
      <c r="E18" s="42"/>
      <c r="F18" s="38"/>
      <c r="G18" s="43" t="s">
        <v>20</v>
      </c>
      <c r="H18" s="44" t="s">
        <v>21</v>
      </c>
      <c r="I18" s="45"/>
    </row>
    <row r="19" spans="1:9" ht="15.75" thickBot="1" x14ac:dyDescent="0.25">
      <c r="A19" s="46" t="s">
        <v>22</v>
      </c>
      <c r="B19" s="47"/>
      <c r="C19" s="47"/>
      <c r="D19" s="48"/>
      <c r="E19" s="49"/>
      <c r="F19" s="48"/>
      <c r="G19" s="43" t="s">
        <v>23</v>
      </c>
      <c r="H19" s="50" t="s">
        <v>24</v>
      </c>
      <c r="I19" s="51"/>
    </row>
    <row r="20" spans="1:9" ht="14.25" thickTop="1" thickBot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6.25" thickTop="1" x14ac:dyDescent="0.2">
      <c r="A21" s="57" t="s">
        <v>25</v>
      </c>
      <c r="B21" s="58" t="s">
        <v>26</v>
      </c>
      <c r="C21" s="58" t="s">
        <v>27</v>
      </c>
      <c r="D21" s="58" t="s">
        <v>28</v>
      </c>
      <c r="E21" s="59" t="s">
        <v>29</v>
      </c>
      <c r="F21" s="58" t="s">
        <v>30</v>
      </c>
      <c r="G21" s="58" t="s">
        <v>31</v>
      </c>
      <c r="H21" s="60" t="s">
        <v>32</v>
      </c>
      <c r="I21" s="61" t="s">
        <v>33</v>
      </c>
    </row>
    <row r="22" spans="1:9" ht="16.5" customHeight="1" x14ac:dyDescent="0.2">
      <c r="A22" s="62">
        <v>1</v>
      </c>
      <c r="B22" s="63">
        <v>24</v>
      </c>
      <c r="C22" s="64">
        <v>10111631927</v>
      </c>
      <c r="D22" s="65" t="s">
        <v>56</v>
      </c>
      <c r="E22" s="66">
        <v>39348</v>
      </c>
      <c r="F22" s="66" t="s">
        <v>34</v>
      </c>
      <c r="G22" s="66" t="s">
        <v>57</v>
      </c>
      <c r="H22" s="67" t="s">
        <v>34</v>
      </c>
      <c r="I22" s="68"/>
    </row>
    <row r="23" spans="1:9" ht="16.5" customHeight="1" x14ac:dyDescent="0.2">
      <c r="A23" s="62">
        <v>2</v>
      </c>
      <c r="B23" s="63">
        <v>29</v>
      </c>
      <c r="C23" s="64">
        <v>10127774848</v>
      </c>
      <c r="D23" s="65" t="s">
        <v>58</v>
      </c>
      <c r="E23" s="66">
        <v>39967</v>
      </c>
      <c r="F23" s="66" t="s">
        <v>35</v>
      </c>
      <c r="G23" s="66" t="s">
        <v>57</v>
      </c>
      <c r="H23" s="67" t="s">
        <v>34</v>
      </c>
      <c r="I23" s="68"/>
    </row>
    <row r="24" spans="1:9" ht="16.5" customHeight="1" x14ac:dyDescent="0.2">
      <c r="A24" s="62">
        <v>3</v>
      </c>
      <c r="B24" s="63">
        <v>149</v>
      </c>
      <c r="C24" s="64">
        <v>10116899027</v>
      </c>
      <c r="D24" s="65" t="s">
        <v>59</v>
      </c>
      <c r="E24" s="66">
        <v>39346</v>
      </c>
      <c r="F24" s="66" t="s">
        <v>34</v>
      </c>
      <c r="G24" s="66" t="s">
        <v>60</v>
      </c>
      <c r="H24" s="67" t="s">
        <v>34</v>
      </c>
      <c r="I24" s="68"/>
    </row>
    <row r="25" spans="1:9" ht="16.5" customHeight="1" x14ac:dyDescent="0.2">
      <c r="A25" s="62">
        <v>4</v>
      </c>
      <c r="B25" s="63">
        <v>28</v>
      </c>
      <c r="C25" s="64">
        <v>10137271047</v>
      </c>
      <c r="D25" s="65" t="s">
        <v>61</v>
      </c>
      <c r="E25" s="66">
        <v>40018</v>
      </c>
      <c r="F25" s="66" t="s">
        <v>35</v>
      </c>
      <c r="G25" s="66" t="s">
        <v>57</v>
      </c>
      <c r="H25" s="67" t="s">
        <v>34</v>
      </c>
      <c r="I25" s="68"/>
    </row>
    <row r="26" spans="1:9" ht="16.5" customHeight="1" x14ac:dyDescent="0.2">
      <c r="A26" s="62">
        <v>5</v>
      </c>
      <c r="B26" s="63">
        <v>33</v>
      </c>
      <c r="C26" s="64">
        <v>10144646178</v>
      </c>
      <c r="D26" s="65" t="s">
        <v>62</v>
      </c>
      <c r="E26" s="66">
        <v>40295</v>
      </c>
      <c r="F26" s="66" t="s">
        <v>35</v>
      </c>
      <c r="G26" s="66" t="s">
        <v>57</v>
      </c>
      <c r="H26" s="67" t="s">
        <v>35</v>
      </c>
      <c r="I26" s="68"/>
    </row>
    <row r="27" spans="1:9" ht="16.5" customHeight="1" x14ac:dyDescent="0.2">
      <c r="A27" s="62">
        <v>6</v>
      </c>
      <c r="B27" s="63">
        <v>31</v>
      </c>
      <c r="C27" s="64">
        <v>10141780436</v>
      </c>
      <c r="D27" s="65" t="s">
        <v>63</v>
      </c>
      <c r="E27" s="66">
        <v>40463</v>
      </c>
      <c r="F27" s="66" t="s">
        <v>35</v>
      </c>
      <c r="G27" s="66" t="s">
        <v>57</v>
      </c>
      <c r="H27" s="67" t="s">
        <v>35</v>
      </c>
      <c r="I27" s="68"/>
    </row>
    <row r="28" spans="1:9" ht="16.5" customHeight="1" x14ac:dyDescent="0.2">
      <c r="A28" s="62">
        <v>7</v>
      </c>
      <c r="B28" s="63">
        <v>30</v>
      </c>
      <c r="C28" s="64">
        <v>10127617931</v>
      </c>
      <c r="D28" s="65" t="s">
        <v>64</v>
      </c>
      <c r="E28" s="66">
        <v>39814</v>
      </c>
      <c r="F28" s="66" t="s">
        <v>35</v>
      </c>
      <c r="G28" s="66" t="s">
        <v>57</v>
      </c>
      <c r="H28" s="67" t="s">
        <v>35</v>
      </c>
      <c r="I28" s="68"/>
    </row>
    <row r="29" spans="1:9" ht="16.5" customHeight="1" x14ac:dyDescent="0.2">
      <c r="A29" s="62">
        <v>8</v>
      </c>
      <c r="B29" s="63">
        <v>27</v>
      </c>
      <c r="C29" s="64">
        <v>10137270845</v>
      </c>
      <c r="D29" s="65" t="s">
        <v>65</v>
      </c>
      <c r="E29" s="66">
        <v>39844</v>
      </c>
      <c r="F29" s="66" t="s">
        <v>35</v>
      </c>
      <c r="G29" s="66" t="s">
        <v>57</v>
      </c>
      <c r="H29" s="67" t="s">
        <v>35</v>
      </c>
      <c r="I29" s="68"/>
    </row>
    <row r="30" spans="1:9" ht="16.5" customHeight="1" x14ac:dyDescent="0.2">
      <c r="A30" s="62">
        <v>9</v>
      </c>
      <c r="B30" s="63">
        <v>50</v>
      </c>
      <c r="C30" s="64">
        <v>10117352200</v>
      </c>
      <c r="D30" s="65" t="s">
        <v>66</v>
      </c>
      <c r="E30" s="66">
        <v>39275</v>
      </c>
      <c r="F30" s="66" t="s">
        <v>35</v>
      </c>
      <c r="G30" s="66" t="s">
        <v>57</v>
      </c>
      <c r="H30" s="67"/>
      <c r="I30" s="68"/>
    </row>
    <row r="31" spans="1:9" ht="16.5" customHeight="1" x14ac:dyDescent="0.2">
      <c r="A31" s="62">
        <v>10</v>
      </c>
      <c r="B31" s="63">
        <v>152</v>
      </c>
      <c r="C31" s="64">
        <v>10142595943</v>
      </c>
      <c r="D31" s="65" t="s">
        <v>67</v>
      </c>
      <c r="E31" s="66">
        <v>39871</v>
      </c>
      <c r="F31" s="66" t="s">
        <v>35</v>
      </c>
      <c r="G31" s="66" t="s">
        <v>60</v>
      </c>
      <c r="H31" s="67"/>
      <c r="I31" s="68"/>
    </row>
    <row r="32" spans="1:9" ht="16.5" customHeight="1" x14ac:dyDescent="0.2">
      <c r="A32" s="62">
        <v>11</v>
      </c>
      <c r="B32" s="63">
        <v>130</v>
      </c>
      <c r="C32" s="64">
        <v>10083844154</v>
      </c>
      <c r="D32" s="65" t="s">
        <v>68</v>
      </c>
      <c r="E32" s="66">
        <v>39353</v>
      </c>
      <c r="F32" s="66" t="s">
        <v>35</v>
      </c>
      <c r="G32" s="66" t="s">
        <v>69</v>
      </c>
      <c r="H32" s="67"/>
      <c r="I32" s="68"/>
    </row>
    <row r="33" spans="1:9" ht="16.5" customHeight="1" x14ac:dyDescent="0.2">
      <c r="A33" s="62">
        <v>12</v>
      </c>
      <c r="B33" s="63">
        <v>148</v>
      </c>
      <c r="C33" s="64">
        <v>10094255385</v>
      </c>
      <c r="D33" s="65" t="s">
        <v>70</v>
      </c>
      <c r="E33" s="66">
        <v>39316</v>
      </c>
      <c r="F33" s="66" t="s">
        <v>34</v>
      </c>
      <c r="G33" s="66" t="s">
        <v>60</v>
      </c>
      <c r="H33" s="67"/>
      <c r="I33" s="68"/>
    </row>
    <row r="34" spans="1:9" ht="16.5" customHeight="1" x14ac:dyDescent="0.2">
      <c r="A34" s="62">
        <v>13</v>
      </c>
      <c r="B34" s="63">
        <v>32</v>
      </c>
      <c r="C34" s="64">
        <v>10144647693</v>
      </c>
      <c r="D34" s="65" t="s">
        <v>71</v>
      </c>
      <c r="E34" s="66">
        <v>40324</v>
      </c>
      <c r="F34" s="66" t="s">
        <v>35</v>
      </c>
      <c r="G34" s="66" t="s">
        <v>57</v>
      </c>
      <c r="H34" s="67"/>
      <c r="I34" s="68"/>
    </row>
    <row r="35" spans="1:9" ht="16.5" customHeight="1" x14ac:dyDescent="0.2">
      <c r="A35" s="62">
        <v>14</v>
      </c>
      <c r="B35" s="63">
        <v>51</v>
      </c>
      <c r="C35" s="64">
        <v>10123783704</v>
      </c>
      <c r="D35" s="65" t="s">
        <v>72</v>
      </c>
      <c r="E35" s="66">
        <v>39323</v>
      </c>
      <c r="F35" s="66" t="s">
        <v>35</v>
      </c>
      <c r="G35" s="66" t="s">
        <v>57</v>
      </c>
      <c r="H35" s="67"/>
      <c r="I35" s="68"/>
    </row>
    <row r="36" spans="1:9" ht="16.5" customHeight="1" x14ac:dyDescent="0.2">
      <c r="A36" s="62">
        <v>15</v>
      </c>
      <c r="B36" s="63">
        <v>26</v>
      </c>
      <c r="C36" s="64">
        <v>10137268320</v>
      </c>
      <c r="D36" s="65" t="s">
        <v>73</v>
      </c>
      <c r="E36" s="66">
        <v>39488</v>
      </c>
      <c r="F36" s="66" t="s">
        <v>35</v>
      </c>
      <c r="G36" s="66" t="s">
        <v>57</v>
      </c>
      <c r="H36" s="67"/>
      <c r="I36" s="68"/>
    </row>
    <row r="37" spans="1:9" ht="16.5" customHeight="1" x14ac:dyDescent="0.2">
      <c r="A37" s="62">
        <v>16</v>
      </c>
      <c r="B37" s="63">
        <v>159</v>
      </c>
      <c r="C37" s="64">
        <v>10119926033</v>
      </c>
      <c r="D37" s="65" t="s">
        <v>74</v>
      </c>
      <c r="E37" s="66">
        <v>39162</v>
      </c>
      <c r="F37" s="66" t="s">
        <v>35</v>
      </c>
      <c r="G37" s="66" t="s">
        <v>60</v>
      </c>
      <c r="H37" s="67"/>
      <c r="I37" s="68"/>
    </row>
    <row r="38" spans="1:9" ht="16.5" customHeight="1" x14ac:dyDescent="0.2">
      <c r="A38" s="62">
        <v>17</v>
      </c>
      <c r="B38" s="63">
        <v>153</v>
      </c>
      <c r="C38" s="64">
        <v>10142595741</v>
      </c>
      <c r="D38" s="65" t="s">
        <v>75</v>
      </c>
      <c r="E38" s="66">
        <v>40163</v>
      </c>
      <c r="F38" s="66" t="s">
        <v>35</v>
      </c>
      <c r="G38" s="66" t="s">
        <v>60</v>
      </c>
      <c r="H38" s="67"/>
      <c r="I38" s="68"/>
    </row>
    <row r="39" spans="1:9" ht="16.5" customHeight="1" x14ac:dyDescent="0.2">
      <c r="A39" s="62">
        <v>18</v>
      </c>
      <c r="B39" s="63">
        <v>57</v>
      </c>
      <c r="C39" s="64">
        <v>10130179943</v>
      </c>
      <c r="D39" s="65" t="s">
        <v>76</v>
      </c>
      <c r="E39" s="66">
        <v>39478</v>
      </c>
      <c r="F39" s="66" t="s">
        <v>35</v>
      </c>
      <c r="G39" s="66" t="s">
        <v>57</v>
      </c>
      <c r="H39" s="67"/>
      <c r="I39" s="68"/>
    </row>
    <row r="40" spans="1:9" ht="16.5" customHeight="1" x14ac:dyDescent="0.2">
      <c r="A40" s="62">
        <v>19</v>
      </c>
      <c r="B40" s="63">
        <v>54</v>
      </c>
      <c r="C40" s="64">
        <v>10117276418</v>
      </c>
      <c r="D40" s="65" t="s">
        <v>77</v>
      </c>
      <c r="E40" s="66">
        <v>39475</v>
      </c>
      <c r="F40" s="66" t="s">
        <v>35</v>
      </c>
      <c r="G40" s="66" t="s">
        <v>57</v>
      </c>
      <c r="H40" s="67"/>
      <c r="I40" s="68"/>
    </row>
    <row r="41" spans="1:9" ht="7.5" customHeight="1" x14ac:dyDescent="0.2">
      <c r="A41" s="62"/>
      <c r="B41" s="63"/>
      <c r="C41" s="64" t="s">
        <v>2</v>
      </c>
      <c r="D41" s="65" t="s">
        <v>2</v>
      </c>
      <c r="E41" s="66" t="s">
        <v>2</v>
      </c>
      <c r="F41" s="66" t="s">
        <v>2</v>
      </c>
      <c r="G41" s="66" t="s">
        <v>2</v>
      </c>
      <c r="H41" s="67"/>
      <c r="I41" s="68"/>
    </row>
    <row r="42" spans="1:9" ht="16.5" customHeight="1" x14ac:dyDescent="0.2">
      <c r="A42" s="62">
        <v>20</v>
      </c>
      <c r="B42" s="63">
        <v>58</v>
      </c>
      <c r="C42" s="64">
        <v>10140572683</v>
      </c>
      <c r="D42" s="65" t="s">
        <v>78</v>
      </c>
      <c r="E42" s="66">
        <v>39626</v>
      </c>
      <c r="F42" s="66" t="s">
        <v>35</v>
      </c>
      <c r="G42" s="66" t="s">
        <v>57</v>
      </c>
      <c r="H42" s="67"/>
      <c r="I42" s="68"/>
    </row>
    <row r="43" spans="1:9" ht="16.5" customHeight="1" x14ac:dyDescent="0.2">
      <c r="A43" s="62">
        <v>20</v>
      </c>
      <c r="B43" s="63">
        <v>55</v>
      </c>
      <c r="C43" s="64">
        <v>10137450192</v>
      </c>
      <c r="D43" s="65" t="s">
        <v>79</v>
      </c>
      <c r="E43" s="66">
        <v>39453</v>
      </c>
      <c r="F43" s="66" t="s">
        <v>35</v>
      </c>
      <c r="G43" s="66" t="s">
        <v>57</v>
      </c>
      <c r="H43" s="67"/>
      <c r="I43" s="68"/>
    </row>
    <row r="44" spans="1:9" ht="16.5" customHeight="1" x14ac:dyDescent="0.2">
      <c r="A44" s="62">
        <v>20</v>
      </c>
      <c r="B44" s="63">
        <v>59</v>
      </c>
      <c r="C44" s="64">
        <v>10113505239</v>
      </c>
      <c r="D44" s="65" t="s">
        <v>80</v>
      </c>
      <c r="E44" s="66">
        <v>39716</v>
      </c>
      <c r="F44" s="66" t="s">
        <v>35</v>
      </c>
      <c r="G44" s="66" t="s">
        <v>57</v>
      </c>
      <c r="H44" s="67"/>
      <c r="I44" s="68"/>
    </row>
    <row r="45" spans="1:9" ht="16.5" customHeight="1" x14ac:dyDescent="0.2">
      <c r="A45" s="62">
        <v>20</v>
      </c>
      <c r="B45" s="63">
        <v>161</v>
      </c>
      <c r="C45" s="64">
        <v>10129964624</v>
      </c>
      <c r="D45" s="65" t="s">
        <v>81</v>
      </c>
      <c r="E45" s="66">
        <v>39591</v>
      </c>
      <c r="F45" s="66" t="s">
        <v>35</v>
      </c>
      <c r="G45" s="66" t="s">
        <v>60</v>
      </c>
      <c r="H45" s="67"/>
      <c r="I45" s="68"/>
    </row>
    <row r="46" spans="1:9" ht="16.5" customHeight="1" x14ac:dyDescent="0.2">
      <c r="A46" s="62">
        <v>20</v>
      </c>
      <c r="B46" s="63">
        <v>52</v>
      </c>
      <c r="C46" s="64">
        <v>10105526785</v>
      </c>
      <c r="D46" s="65" t="s">
        <v>82</v>
      </c>
      <c r="E46" s="66">
        <v>39379</v>
      </c>
      <c r="F46" s="66" t="s">
        <v>35</v>
      </c>
      <c r="G46" s="66" t="s">
        <v>57</v>
      </c>
      <c r="H46" s="67"/>
      <c r="I46" s="68"/>
    </row>
    <row r="47" spans="1:9" ht="16.5" customHeight="1" x14ac:dyDescent="0.2">
      <c r="A47" s="62">
        <v>20</v>
      </c>
      <c r="B47" s="63">
        <v>53</v>
      </c>
      <c r="C47" s="64">
        <v>10137550125</v>
      </c>
      <c r="D47" s="65" t="s">
        <v>83</v>
      </c>
      <c r="E47" s="66">
        <v>39501</v>
      </c>
      <c r="F47" s="66" t="s">
        <v>35</v>
      </c>
      <c r="G47" s="66" t="s">
        <v>57</v>
      </c>
      <c r="H47" s="67"/>
      <c r="I47" s="68"/>
    </row>
    <row r="48" spans="1:9" ht="16.5" customHeight="1" thickBot="1" x14ac:dyDescent="0.25">
      <c r="A48" s="62">
        <v>20</v>
      </c>
      <c r="B48" s="63">
        <v>56</v>
      </c>
      <c r="C48" s="64">
        <v>10131638983</v>
      </c>
      <c r="D48" s="65" t="s">
        <v>84</v>
      </c>
      <c r="E48" s="66">
        <v>39489</v>
      </c>
      <c r="F48" s="66" t="s">
        <v>35</v>
      </c>
      <c r="G48" s="66" t="s">
        <v>57</v>
      </c>
      <c r="H48" s="67"/>
      <c r="I48" s="68"/>
    </row>
    <row r="49" spans="1:9" ht="10.5" customHeight="1" thickTop="1" thickBot="1" x14ac:dyDescent="0.25">
      <c r="A49" s="69"/>
      <c r="B49" s="70"/>
      <c r="C49" s="70"/>
      <c r="D49" s="71"/>
      <c r="E49" s="72"/>
      <c r="F49" s="73"/>
      <c r="G49" s="74"/>
      <c r="H49" s="75"/>
      <c r="I49" s="75"/>
    </row>
    <row r="50" spans="1:9" ht="15.75" thickTop="1" x14ac:dyDescent="0.2">
      <c r="A50" s="76" t="s">
        <v>36</v>
      </c>
      <c r="B50" s="77"/>
      <c r="C50" s="77"/>
      <c r="D50" s="77"/>
      <c r="E50" s="78"/>
      <c r="F50" s="77" t="s">
        <v>37</v>
      </c>
      <c r="G50" s="77"/>
      <c r="H50" s="77"/>
      <c r="I50" s="79"/>
    </row>
    <row r="51" spans="1:9" x14ac:dyDescent="0.2">
      <c r="A51" s="80" t="s">
        <v>38</v>
      </c>
      <c r="B51" s="81"/>
      <c r="C51" s="82"/>
      <c r="D51" s="81"/>
      <c r="E51" s="83" t="s">
        <v>39</v>
      </c>
      <c r="F51" s="83"/>
      <c r="G51" s="84">
        <v>3</v>
      </c>
      <c r="H51" s="85" t="s">
        <v>40</v>
      </c>
      <c r="I51" s="86">
        <f>COUNTIF(F22:F66,"ЗМС")</f>
        <v>0</v>
      </c>
    </row>
    <row r="52" spans="1:9" x14ac:dyDescent="0.2">
      <c r="A52" s="80" t="s">
        <v>41</v>
      </c>
      <c r="B52" s="81"/>
      <c r="C52" s="87"/>
      <c r="D52" s="81"/>
      <c r="E52" s="88" t="s">
        <v>42</v>
      </c>
      <c r="F52" s="88"/>
      <c r="G52" s="84">
        <f>G53+G57</f>
        <v>26</v>
      </c>
      <c r="H52" s="85" t="s">
        <v>43</v>
      </c>
      <c r="I52" s="86">
        <f>COUNTIF(F22:F66,"МСМК")</f>
        <v>0</v>
      </c>
    </row>
    <row r="53" spans="1:9" x14ac:dyDescent="0.2">
      <c r="A53" s="80"/>
      <c r="B53" s="81"/>
      <c r="C53" s="89"/>
      <c r="D53" s="81"/>
      <c r="E53" s="88" t="s">
        <v>44</v>
      </c>
      <c r="F53" s="88"/>
      <c r="G53" s="84">
        <f>G54+G55+G56</f>
        <v>26</v>
      </c>
      <c r="H53" s="85" t="s">
        <v>34</v>
      </c>
      <c r="I53" s="86">
        <f>COUNTIF(F22:F66,"МС")</f>
        <v>3</v>
      </c>
    </row>
    <row r="54" spans="1:9" x14ac:dyDescent="0.2">
      <c r="A54" s="80"/>
      <c r="B54" s="81"/>
      <c r="C54" s="89"/>
      <c r="D54" s="81"/>
      <c r="E54" s="88" t="s">
        <v>45</v>
      </c>
      <c r="F54" s="88"/>
      <c r="G54" s="84">
        <f>COUNT(A22:A66)</f>
        <v>26</v>
      </c>
      <c r="H54" s="85" t="s">
        <v>35</v>
      </c>
      <c r="I54" s="86">
        <f>COUNTIF(F22:F66,"КМС")</f>
        <v>23</v>
      </c>
    </row>
    <row r="55" spans="1:9" x14ac:dyDescent="0.2">
      <c r="A55" s="80"/>
      <c r="B55" s="81"/>
      <c r="C55" s="89"/>
      <c r="D55" s="81"/>
      <c r="E55" s="88" t="s">
        <v>46</v>
      </c>
      <c r="F55" s="88"/>
      <c r="G55" s="84">
        <f>COUNTIF(A22:A66,"НФ")</f>
        <v>0</v>
      </c>
      <c r="H55" s="85" t="s">
        <v>47</v>
      </c>
      <c r="I55" s="86">
        <f>COUNTIF(F22:F66,"1 СР")</f>
        <v>0</v>
      </c>
    </row>
    <row r="56" spans="1:9" x14ac:dyDescent="0.2">
      <c r="A56" s="80"/>
      <c r="B56" s="81"/>
      <c r="C56" s="81"/>
      <c r="D56" s="90"/>
      <c r="E56" s="88" t="s">
        <v>48</v>
      </c>
      <c r="F56" s="88"/>
      <c r="G56" s="84">
        <f>COUNTIF(A22:A66,"ДСКВ")</f>
        <v>0</v>
      </c>
      <c r="H56" s="91" t="s">
        <v>49</v>
      </c>
      <c r="I56" s="86">
        <f>COUNTIF(F22:F66,"2 СР")</f>
        <v>0</v>
      </c>
    </row>
    <row r="57" spans="1:9" x14ac:dyDescent="0.2">
      <c r="A57" s="80"/>
      <c r="B57" s="81"/>
      <c r="C57" s="81"/>
      <c r="D57" s="81"/>
      <c r="E57" s="88" t="s">
        <v>50</v>
      </c>
      <c r="F57" s="88"/>
      <c r="G57" s="84">
        <f>COUNTIF(A22:A66,"НС")</f>
        <v>0</v>
      </c>
      <c r="H57" s="91" t="s">
        <v>51</v>
      </c>
      <c r="I57" s="86">
        <f>COUNTIF(F22:F66,"3 СР")</f>
        <v>0</v>
      </c>
    </row>
    <row r="58" spans="1:9" x14ac:dyDescent="0.2">
      <c r="A58" s="92"/>
      <c r="B58" s="93"/>
      <c r="C58" s="93"/>
      <c r="D58" s="94"/>
      <c r="E58" s="95"/>
      <c r="F58" s="94"/>
      <c r="G58" s="94"/>
      <c r="H58" s="96"/>
      <c r="I58" s="97"/>
    </row>
    <row r="59" spans="1:9" x14ac:dyDescent="0.2">
      <c r="A59" s="98" t="s">
        <v>52</v>
      </c>
      <c r="B59" s="99"/>
      <c r="C59" s="99"/>
      <c r="D59" s="99" t="s">
        <v>53</v>
      </c>
      <c r="E59" s="99"/>
      <c r="F59" s="99" t="s">
        <v>54</v>
      </c>
      <c r="G59" s="99"/>
      <c r="H59" s="100" t="s">
        <v>55</v>
      </c>
      <c r="I59" s="101"/>
    </row>
    <row r="60" spans="1:9" x14ac:dyDescent="0.2">
      <c r="A60" s="102"/>
      <c r="B60" s="2"/>
      <c r="C60" s="2"/>
      <c r="D60" s="2"/>
      <c r="E60" s="2"/>
      <c r="F60" s="2"/>
      <c r="G60" s="2"/>
      <c r="H60" s="2"/>
      <c r="I60" s="103"/>
    </row>
    <row r="61" spans="1:9" x14ac:dyDescent="0.2">
      <c r="A61" s="104"/>
      <c r="B61" s="93"/>
      <c r="C61" s="93"/>
      <c r="D61" s="93"/>
      <c r="E61" s="105"/>
      <c r="F61" s="93"/>
      <c r="G61" s="93"/>
      <c r="H61" s="96"/>
      <c r="I61" s="97"/>
    </row>
    <row r="62" spans="1:9" x14ac:dyDescent="0.2">
      <c r="A62" s="104"/>
      <c r="B62" s="93"/>
      <c r="C62" s="93"/>
      <c r="D62" s="93"/>
      <c r="E62" s="105"/>
      <c r="F62" s="93"/>
      <c r="G62" s="93"/>
      <c r="H62" s="96"/>
      <c r="I62" s="97"/>
    </row>
    <row r="63" spans="1:9" x14ac:dyDescent="0.2">
      <c r="A63" s="104"/>
      <c r="B63" s="93"/>
      <c r="C63" s="93"/>
      <c r="D63" s="93"/>
      <c r="E63" s="105"/>
      <c r="F63" s="93"/>
      <c r="G63" s="93"/>
      <c r="H63" s="96"/>
      <c r="I63" s="97"/>
    </row>
    <row r="64" spans="1:9" x14ac:dyDescent="0.2">
      <c r="A64" s="104"/>
      <c r="B64" s="93"/>
      <c r="C64" s="93"/>
      <c r="D64" s="93"/>
      <c r="E64" s="105"/>
      <c r="F64" s="93"/>
      <c r="G64" s="93"/>
      <c r="H64" s="96"/>
      <c r="I64" s="97"/>
    </row>
    <row r="65" spans="1:9" ht="13.5" thickBot="1" x14ac:dyDescent="0.25">
      <c r="A65" s="106" t="s">
        <v>2</v>
      </c>
      <c r="B65" s="107"/>
      <c r="C65" s="107"/>
      <c r="D65" s="107" t="str">
        <f>G17</f>
        <v>Соловьев Г.Н. (ВК, Санкт-Петербург)</v>
      </c>
      <c r="E65" s="107"/>
      <c r="F65" s="107" t="str">
        <f>G18</f>
        <v>Валова А.С. (ВК, Санкт-Петербург)</v>
      </c>
      <c r="G65" s="107"/>
      <c r="H65" s="108" t="str">
        <f>G19</f>
        <v>Михайлова И.Н. (ВК, Санкт-Петербург)</v>
      </c>
      <c r="I65" s="109"/>
    </row>
    <row r="66" spans="1:9" ht="13.5" thickTop="1" x14ac:dyDescent="0.2"/>
  </sheetData>
  <mergeCells count="38">
    <mergeCell ref="H59:I59"/>
    <mergeCell ref="A60:E60"/>
    <mergeCell ref="F60:I60"/>
    <mergeCell ref="A65:C65"/>
    <mergeCell ref="D65:E65"/>
    <mergeCell ref="F65:G65"/>
    <mergeCell ref="H65:I65"/>
    <mergeCell ref="E54:F54"/>
    <mergeCell ref="E55:F55"/>
    <mergeCell ref="E56:F56"/>
    <mergeCell ref="E57:F57"/>
    <mergeCell ref="A59:C59"/>
    <mergeCell ref="D59:E59"/>
    <mergeCell ref="F59:G59"/>
    <mergeCell ref="H18:I18"/>
    <mergeCell ref="A50:D50"/>
    <mergeCell ref="F50:I50"/>
    <mergeCell ref="E51:F51"/>
    <mergeCell ref="E52:F52"/>
    <mergeCell ref="E53:F53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4:E57">
    <cfRule type="duplicateValues" dxfId="0" priority="1"/>
  </conditionalFormatting>
  <pageMargins left="0.31496062992125984" right="0" top="0" bottom="0" header="0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 юниорки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2024-10-06T14:59:34Z</dcterms:created>
  <dcterms:modified xsi:type="dcterms:W3CDTF">2024-10-06T14:59:55Z</dcterms:modified>
</cp:coreProperties>
</file>