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0A3A8386-BB92-440D-B1AF-2A7E23EDA5E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91029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<sst xmlns="http://schemas.openxmlformats.org/spreadsheetml/2006/main" count="143" uniqueCount="120">
  <si>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</si>
  <si>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</si>
  <si>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</si>
  <si>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</si>
  <si>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</si>
  <si>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</si>
  <si>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</si>
  <si>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</si>
  <si>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</si>
  <si>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</si>
  <si>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</si>
  <si>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</si>
  <si>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</si>
  <si>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</si>
  <si>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</si>
  <si>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</si>
  <si>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</si>
  <si>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</si>
  <si>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</si>
  <si>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</si>
  <si>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</si>
  <si>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</si>
  <si>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</si>
  <si>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</si>
  <si>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</si>
  <si>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</si>
  <si>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</si>
  <si>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</si>
  <si>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</si>
  <si>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</si>
  <si>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</si>
  <si>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</si>
  <si>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</si>
  <si>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</si>
  <si>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</si>
  <si>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</si>
  <si>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</si>
  <si>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</si>
  <si>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</si>
  <si>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</si>
  <si>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</si>
  <si>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</si>
  <si>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</si>
  <si>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</si>
  <si>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</si>
  <si>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</si>
  <si>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</si>
  <si>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</si>
  <si>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</si>
  <si>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</si>
  <si>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</si>
  <si>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</si>
  <si>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</si>
  <si>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Женщины</t>
  </si>
  <si>
    <t>№ ВРВС: 0080011611Я</t>
  </si>
  <si>
    <t>ЧЕРНЫШОВ М.Ю. (г. Пенза)</t>
  </si>
  <si>
    <t>БОЯРОВ В.В. (ВК, г. Саранск)</t>
  </si>
  <si>
    <t>КУБОК РОССИИ (5 ЭТАП)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</si>
  <si>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</si>
  <si>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</si>
  <si>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</si>
  <si>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8 м</t>
  </si>
  <si>
    <t>МЯГКОВА Е.А. (IК, г. Саранск)</t>
  </si>
  <si>
    <t>450 м</t>
  </si>
  <si>
    <t>ГРИГОРЬЕВА Л.Ю. (ВК, г. Пенза)</t>
  </si>
  <si>
    <t>№ ЕКП 2025: 2008780020041595</t>
  </si>
  <si>
    <t>89</t>
  </si>
  <si>
    <t>10009630969</t>
  </si>
  <si>
    <t>Бондаренко Ярослава Александровна</t>
  </si>
  <si>
    <t>27.02.1997</t>
  </si>
  <si>
    <t>Москва</t>
  </si>
  <si>
    <t>155</t>
  </si>
  <si>
    <t>10036032450</t>
  </si>
  <si>
    <t>Васькова Виктория Витальевна</t>
  </si>
  <si>
    <t>03.07.2001</t>
  </si>
  <si>
    <t>Санкт-Петербург</t>
  </si>
  <si>
    <t>74</t>
  </si>
  <si>
    <t>10009905195</t>
  </si>
  <si>
    <t>Адмакина Светлана Сергеевна</t>
  </si>
  <si>
    <t>30.03.1998</t>
  </si>
  <si>
    <t>Мордовия</t>
  </si>
  <si>
    <t>818</t>
  </si>
  <si>
    <t>10036099239</t>
  </si>
  <si>
    <t>Хлуднева Дарья Александровна</t>
  </si>
  <si>
    <t>26.08.2003</t>
  </si>
  <si>
    <t>42</t>
  </si>
  <si>
    <t>10089460252</t>
  </si>
  <si>
    <t>Алексеева Татьяна Дмитриевна</t>
  </si>
  <si>
    <t>02.06.2005</t>
  </si>
  <si>
    <t>5</t>
  </si>
  <si>
    <t>10101157442</t>
  </si>
  <si>
    <t>Завязкина Карина Сергеевна</t>
  </si>
  <si>
    <t>16.05.2006</t>
  </si>
  <si>
    <t>51</t>
  </si>
  <si>
    <t>10077688088</t>
  </si>
  <si>
    <t>Каракулина Оксана Сергеевна</t>
  </si>
  <si>
    <t>12.06.2004</t>
  </si>
  <si>
    <t>181</t>
  </si>
  <si>
    <t>10036035076</t>
  </si>
  <si>
    <t>Чекунова Анастасия Александровна</t>
  </si>
  <si>
    <t>11.10.2001</t>
  </si>
  <si>
    <t>Удмуртская Республика</t>
  </si>
  <si>
    <t>41</t>
  </si>
  <si>
    <t>10008123934</t>
  </si>
  <si>
    <t>Суворова Наталья Александровна</t>
  </si>
  <si>
    <t>22.08.1995</t>
  </si>
  <si>
    <t>366</t>
  </si>
  <si>
    <t>10094892353</t>
  </si>
  <si>
    <t>Чекунова Людмила Александровна</t>
  </si>
  <si>
    <t>21.05.2006</t>
  </si>
  <si>
    <t>372</t>
  </si>
  <si>
    <t>10075130322</t>
  </si>
  <si>
    <t>Симашкина Александра Сергеевна</t>
  </si>
  <si>
    <t>02.03.2005</t>
  </si>
  <si>
    <t>163</t>
  </si>
  <si>
    <t>10034919675</t>
  </si>
  <si>
    <t>Рябчикова Ксения Игоревна</t>
  </si>
  <si>
    <t>23.02.2000</t>
  </si>
  <si>
    <t>НФ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</si>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</sst>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2" fontId="9" fillId="0" borderId="27" xfId="0" applyNumberFormat="1" applyFont="1" applyBorder="1" applyAlignment="1">
      <alignment vertical="center"/>
    </xf>
    <xf numFmtId="14" fontId="17" fillId="2" borderId="36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165" fontId="9" fillId="0" borderId="27" xfId="2" applyNumberFormat="1" applyFont="1" applyBorder="1" applyAlignment="1">
      <alignment vertical="center"/>
    </xf>
    <xf numFmtId="165" fontId="9" fillId="0" borderId="27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2" fillId="0" borderId="39" xfId="2" applyFont="1" applyBorder="1" applyAlignment="1">
      <alignment horizontal="right" vertical="center"/>
    </xf>
    <xf numFmtId="0" fontId="13" fillId="0" borderId="42" xfId="2" applyFont="1" applyBorder="1" applyAlignment="1">
      <alignment vertical="center"/>
    </xf>
    <xf numFmtId="0" fontId="11" fillId="0" borderId="27" xfId="2" applyFont="1" applyBorder="1" applyAlignment="1">
      <alignment horizontal="right" vertical="center"/>
    </xf>
    <xf numFmtId="165" fontId="15" fillId="0" borderId="43" xfId="2" applyNumberFormat="1" applyFont="1" applyBorder="1" applyAlignment="1">
      <alignment vertical="center"/>
    </xf>
    <xf numFmtId="0" fontId="9" fillId="0" borderId="27" xfId="2" applyFont="1" applyBorder="1" applyAlignment="1">
      <alignment horizontal="right" vertical="center" wrapText="1"/>
    </xf>
    <xf numFmtId="165" fontId="15" fillId="0" borderId="44" xfId="2" applyNumberFormat="1" applyFont="1" applyBorder="1" applyAlignment="1">
      <alignment horizontal="right" vertical="center"/>
    </xf>
    <xf numFmtId="0" fontId="9" fillId="0" borderId="28" xfId="2" applyFont="1" applyBorder="1" applyAlignment="1">
      <alignment horizontal="right" vertical="center" wrapText="1"/>
    </xf>
    <xf numFmtId="0" fontId="15" fillId="0" borderId="45" xfId="2" applyFont="1" applyBorder="1" applyAlignment="1">
      <alignment horizontal="right" vertical="center"/>
    </xf>
    <xf numFmtId="165" fontId="13" fillId="3" borderId="3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right" vertical="center"/>
    </xf>
    <xf numFmtId="0" fontId="12" fillId="3" borderId="41" xfId="2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3" xfId="2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104775</xdr:rowOff>
    </xdr:from>
    <xdr:to>
      <xdr:col>3</xdr:col>
      <xdr:colOff>11642</xdr:colOff>
      <xdr:row>4</xdr:row>
      <xdr:rowOff>211667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38150" y="104775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5" zoomScaleNormal="100" zoomScaleSheetLayoutView="100" workbookViewId="0">
      <selection activeCell="D28" sqref="D28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39.109375" style="2" customWidth="1"/>
    <col min="5" max="5" width="11.6640625" style="11" customWidth="1"/>
    <col min="6" max="6" width="10.33203125" style="2" customWidth="1"/>
    <col min="7" max="7" width="32" style="2" customWidth="1"/>
    <col min="8" max="8" width="15.33203125" style="27" customWidth="1"/>
    <col min="9" max="9" width="4.554687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1" x14ac:dyDescent="0.25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1" x14ac:dyDescent="0.25">
      <c r="A4" s="124" t="s">
        <v>50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1" x14ac:dyDescent="0.25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28.8" x14ac:dyDescent="0.25">
      <c r="A6" s="125" t="s">
        <v>57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8.60000000000000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x14ac:dyDescent="0.25">
      <c r="A10" s="131" t="s">
        <v>45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8" x14ac:dyDescent="0.25">
      <c r="A11" s="131" t="s">
        <v>53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20.100000000000001" customHeight="1" x14ac:dyDescent="0.25">
      <c r="A13" s="114" t="s">
        <v>52</v>
      </c>
      <c r="B13" s="115"/>
      <c r="C13" s="115"/>
      <c r="D13" s="115"/>
      <c r="E13" s="3"/>
      <c r="F13" s="84" t="s">
        <v>58</v>
      </c>
      <c r="G13" s="84"/>
      <c r="H13" s="13"/>
      <c r="I13" s="13"/>
      <c r="J13" s="4"/>
      <c r="K13" s="85" t="s">
        <v>54</v>
      </c>
    </row>
    <row r="14" spans="1:11" ht="20.100000000000001" customHeight="1" x14ac:dyDescent="0.25">
      <c r="A14" s="116" t="s">
        <v>59</v>
      </c>
      <c r="B14" s="117"/>
      <c r="C14" s="117"/>
      <c r="D14" s="117"/>
      <c r="E14" s="5"/>
      <c r="F14" s="37" t="s">
        <v>60</v>
      </c>
      <c r="G14" s="37"/>
      <c r="H14" s="14"/>
      <c r="I14" s="93"/>
      <c r="J14" s="94"/>
      <c r="K14" s="95" t="s">
        <v>65</v>
      </c>
    </row>
    <row r="15" spans="1:11" ht="20.100000000000001" customHeight="1" x14ac:dyDescent="0.25">
      <c r="A15" s="118" t="s">
        <v>6</v>
      </c>
      <c r="B15" s="119"/>
      <c r="C15" s="119"/>
      <c r="D15" s="119"/>
      <c r="E15" s="119"/>
      <c r="F15" s="119"/>
      <c r="G15" s="120"/>
      <c r="H15" s="134" t="s">
        <v>0</v>
      </c>
      <c r="I15" s="135"/>
      <c r="J15" s="135"/>
      <c r="K15" s="136"/>
    </row>
    <row r="16" spans="1:11" ht="20.100000000000001" customHeight="1" x14ac:dyDescent="0.25">
      <c r="A16" s="86" t="s">
        <v>12</v>
      </c>
      <c r="B16" s="6"/>
      <c r="C16" s="6"/>
      <c r="D16" s="15"/>
      <c r="E16" s="16"/>
      <c r="F16" s="15"/>
      <c r="G16" s="87" t="s">
        <v>55</v>
      </c>
      <c r="H16" s="49" t="s">
        <v>29</v>
      </c>
      <c r="I16" s="50"/>
      <c r="J16" s="50"/>
      <c r="K16" s="88"/>
    </row>
    <row r="17" spans="1:11" ht="20.100000000000001" customHeight="1" x14ac:dyDescent="0.25">
      <c r="A17" s="86" t="s">
        <v>13</v>
      </c>
      <c r="B17" s="6"/>
      <c r="C17" s="6"/>
      <c r="D17" s="7"/>
      <c r="E17" s="36"/>
      <c r="F17" s="17"/>
      <c r="G17" s="89" t="s">
        <v>56</v>
      </c>
      <c r="H17" s="49" t="s">
        <v>31</v>
      </c>
      <c r="I17" s="50"/>
      <c r="J17" s="50"/>
      <c r="K17" s="90" t="s">
        <v>61</v>
      </c>
    </row>
    <row r="18" spans="1:11" ht="20.100000000000001" customHeight="1" x14ac:dyDescent="0.25">
      <c r="A18" s="86" t="s">
        <v>14</v>
      </c>
      <c r="B18" s="6"/>
      <c r="C18" s="6"/>
      <c r="D18" s="7"/>
      <c r="E18" s="36"/>
      <c r="F18" s="17"/>
      <c r="G18" s="89" t="s">
        <v>62</v>
      </c>
      <c r="H18" s="49" t="s">
        <v>32</v>
      </c>
      <c r="I18" s="50"/>
      <c r="J18" s="50"/>
      <c r="K18" s="90" t="s">
        <v>63</v>
      </c>
    </row>
    <row r="19" spans="1:11" ht="20.100000000000001" customHeight="1" thickBot="1" x14ac:dyDescent="0.3">
      <c r="A19" s="86" t="s">
        <v>10</v>
      </c>
      <c r="B19" s="38"/>
      <c r="C19" s="38"/>
      <c r="D19" s="17"/>
      <c r="F19" s="40"/>
      <c r="G19" s="91" t="s">
        <v>64</v>
      </c>
      <c r="H19" s="39" t="s">
        <v>30</v>
      </c>
      <c r="I19" s="51"/>
      <c r="J19" s="35"/>
      <c r="K19" s="92">
        <v>1</v>
      </c>
    </row>
    <row r="20" spans="1:11" ht="3" customHeight="1" thickTop="1" thickBot="1" x14ac:dyDescent="0.3">
      <c r="A20" s="9"/>
      <c r="B20" s="8"/>
      <c r="C20" s="8"/>
      <c r="D20" s="9"/>
      <c r="E20" s="10"/>
      <c r="F20" s="9"/>
      <c r="G20" s="9"/>
      <c r="H20" s="18"/>
      <c r="I20" s="18"/>
      <c r="J20" s="9"/>
      <c r="K20" s="9"/>
    </row>
    <row r="21" spans="1:11" ht="39" customHeight="1" thickTop="1" x14ac:dyDescent="0.25">
      <c r="A21" s="70" t="s">
        <v>4</v>
      </c>
      <c r="B21" s="71" t="s">
        <v>8</v>
      </c>
      <c r="C21" s="71" t="s">
        <v>23</v>
      </c>
      <c r="D21" s="71" t="s">
        <v>1</v>
      </c>
      <c r="E21" s="72" t="s">
        <v>22</v>
      </c>
      <c r="F21" s="71" t="s">
        <v>5</v>
      </c>
      <c r="G21" s="71" t="s">
        <v>26</v>
      </c>
      <c r="H21" s="109" t="s">
        <v>38</v>
      </c>
      <c r="I21" s="110"/>
      <c r="J21" s="105" t="s">
        <v>18</v>
      </c>
      <c r="K21" s="107" t="s">
        <v>9</v>
      </c>
    </row>
    <row r="22" spans="1:11" ht="13.95" customHeight="1" thickBot="1" x14ac:dyDescent="0.3">
      <c r="A22" s="75"/>
      <c r="B22" s="73"/>
      <c r="C22" s="73"/>
      <c r="D22" s="73"/>
      <c r="E22" s="74"/>
      <c r="F22" s="73"/>
      <c r="G22" s="73"/>
      <c r="H22" s="79"/>
      <c r="I22" s="80"/>
      <c r="J22" s="106"/>
      <c r="K22" s="108"/>
    </row>
    <row r="23" spans="1:11" ht="30" customHeight="1" x14ac:dyDescent="0.3">
      <c r="A23" s="137">
        <v>1</v>
      </c>
      <c r="B23" s="137" t="s">
        <v>66</v>
      </c>
      <c r="C23" s="138" t="s">
        <v>67</v>
      </c>
      <c r="D23" s="137" t="s">
        <v>68</v>
      </c>
      <c r="E23" s="138" t="s">
        <v>69</v>
      </c>
      <c r="F23" s="137" t="s">
        <v>15</v>
      </c>
      <c r="G23" s="137" t="s">
        <v>70</v>
      </c>
      <c r="H23" s="81"/>
      <c r="I23" s="82"/>
      <c r="J23" s="66"/>
      <c r="K23" s="67"/>
    </row>
    <row r="24" spans="1:11" ht="30" customHeight="1" x14ac:dyDescent="0.3">
      <c r="A24" s="137">
        <v>2</v>
      </c>
      <c r="B24" s="137" t="s">
        <v>71</v>
      </c>
      <c r="C24" s="138" t="s">
        <v>72</v>
      </c>
      <c r="D24" s="137" t="s">
        <v>73</v>
      </c>
      <c r="E24" s="138" t="s">
        <v>74</v>
      </c>
      <c r="F24" s="137" t="s">
        <v>17</v>
      </c>
      <c r="G24" s="137" t="s">
        <v>75</v>
      </c>
      <c r="H24" s="81"/>
      <c r="I24" s="82"/>
      <c r="J24" s="66"/>
      <c r="K24" s="67"/>
    </row>
    <row r="25" spans="1:11" ht="30" customHeight="1" x14ac:dyDescent="0.3">
      <c r="A25" s="137">
        <v>3</v>
      </c>
      <c r="B25" s="137" t="s">
        <v>76</v>
      </c>
      <c r="C25" s="138" t="s">
        <v>77</v>
      </c>
      <c r="D25" s="137" t="s">
        <v>78</v>
      </c>
      <c r="E25" s="138" t="s">
        <v>79</v>
      </c>
      <c r="F25" s="137" t="s">
        <v>17</v>
      </c>
      <c r="G25" s="137" t="s">
        <v>80</v>
      </c>
      <c r="H25" s="81"/>
      <c r="I25" s="82"/>
      <c r="J25" s="66"/>
      <c r="K25" s="67"/>
    </row>
    <row r="26" spans="1:11" ht="30" customHeight="1" x14ac:dyDescent="0.3">
      <c r="A26" s="137">
        <v>4</v>
      </c>
      <c r="B26" s="137" t="s">
        <v>81</v>
      </c>
      <c r="C26" s="138" t="s">
        <v>82</v>
      </c>
      <c r="D26" s="137" t="s">
        <v>83</v>
      </c>
      <c r="E26" s="138" t="s">
        <v>84</v>
      </c>
      <c r="F26" s="137" t="s">
        <v>17</v>
      </c>
      <c r="G26" s="137" t="s">
        <v>80</v>
      </c>
      <c r="H26" s="81"/>
      <c r="I26" s="82"/>
      <c r="J26" s="66"/>
      <c r="K26" s="67"/>
    </row>
    <row r="27" spans="1:11" ht="30" customHeight="1" x14ac:dyDescent="0.3">
      <c r="A27" s="137">
        <v>5</v>
      </c>
      <c r="B27" s="137" t="s">
        <v>85</v>
      </c>
      <c r="C27" s="138" t="s">
        <v>86</v>
      </c>
      <c r="D27" s="137" t="s">
        <v>87</v>
      </c>
      <c r="E27" s="138" t="s">
        <v>88</v>
      </c>
      <c r="F27" s="137" t="s">
        <v>20</v>
      </c>
      <c r="G27" s="137" t="s">
        <v>75</v>
      </c>
      <c r="H27" s="81"/>
      <c r="I27" s="82"/>
      <c r="J27" s="66"/>
      <c r="K27" s="67"/>
    </row>
    <row r="28" spans="1:11" ht="30" customHeight="1" x14ac:dyDescent="0.3">
      <c r="A28" s="137">
        <v>6</v>
      </c>
      <c r="B28" s="137" t="s">
        <v>89</v>
      </c>
      <c r="C28" s="138" t="s">
        <v>90</v>
      </c>
      <c r="D28" s="137" t="s">
        <v>91</v>
      </c>
      <c r="E28" s="138" t="s">
        <v>92</v>
      </c>
      <c r="F28" s="137" t="s">
        <v>20</v>
      </c>
      <c r="G28" s="137" t="s">
        <v>75</v>
      </c>
      <c r="H28" s="81"/>
      <c r="I28" s="82"/>
      <c r="J28" s="66"/>
      <c r="K28" s="67"/>
    </row>
    <row r="29" spans="1:11" ht="30" customHeight="1" x14ac:dyDescent="0.3">
      <c r="A29" s="137">
        <v>7</v>
      </c>
      <c r="B29" s="137" t="s">
        <v>93</v>
      </c>
      <c r="C29" s="138" t="s">
        <v>94</v>
      </c>
      <c r="D29" s="137" t="s">
        <v>95</v>
      </c>
      <c r="E29" s="138" t="s">
        <v>96</v>
      </c>
      <c r="F29" s="137" t="s">
        <v>17</v>
      </c>
      <c r="G29" s="137" t="s">
        <v>80</v>
      </c>
      <c r="H29" s="81"/>
      <c r="I29" s="83"/>
      <c r="J29" s="66"/>
      <c r="K29" s="67"/>
    </row>
    <row r="30" spans="1:11" ht="30" customHeight="1" x14ac:dyDescent="0.3">
      <c r="A30" s="137">
        <v>8</v>
      </c>
      <c r="B30" s="137" t="s">
        <v>97</v>
      </c>
      <c r="C30" s="138" t="s">
        <v>98</v>
      </c>
      <c r="D30" s="137" t="s">
        <v>99</v>
      </c>
      <c r="E30" s="138" t="s">
        <v>100</v>
      </c>
      <c r="F30" s="137" t="s">
        <v>17</v>
      </c>
      <c r="G30" s="137" t="s">
        <v>101</v>
      </c>
      <c r="H30" s="81"/>
      <c r="I30" s="83"/>
      <c r="J30" s="66"/>
      <c r="K30" s="67"/>
    </row>
    <row r="31" spans="1:11" ht="30" customHeight="1" x14ac:dyDescent="0.3">
      <c r="A31" s="137" t="s">
        <v>118</v>
      </c>
      <c r="B31" s="137" t="s">
        <v>102</v>
      </c>
      <c r="C31" s="138" t="s">
        <v>103</v>
      </c>
      <c r="D31" s="137" t="s">
        <v>104</v>
      </c>
      <c r="E31" s="138" t="s">
        <v>105</v>
      </c>
      <c r="F31" s="137" t="s">
        <v>15</v>
      </c>
      <c r="G31" s="137" t="s">
        <v>80</v>
      </c>
      <c r="H31" s="81"/>
      <c r="I31" s="83"/>
      <c r="J31" s="66"/>
      <c r="K31" s="67"/>
    </row>
    <row r="32" spans="1:11" ht="30" customHeight="1" x14ac:dyDescent="0.3">
      <c r="A32" s="137" t="s">
        <v>118</v>
      </c>
      <c r="B32" s="137" t="s">
        <v>106</v>
      </c>
      <c r="C32" s="138" t="s">
        <v>107</v>
      </c>
      <c r="D32" s="137" t="s">
        <v>108</v>
      </c>
      <c r="E32" s="138" t="s">
        <v>109</v>
      </c>
      <c r="F32" s="137" t="s">
        <v>17</v>
      </c>
      <c r="G32" s="137" t="s">
        <v>70</v>
      </c>
      <c r="H32" s="81"/>
      <c r="I32" s="83"/>
      <c r="J32" s="66"/>
      <c r="K32" s="67"/>
    </row>
    <row r="33" spans="1:11" ht="30" customHeight="1" x14ac:dyDescent="0.3">
      <c r="A33" s="137" t="s">
        <v>118</v>
      </c>
      <c r="B33" s="137" t="s">
        <v>110</v>
      </c>
      <c r="C33" s="138" t="s">
        <v>111</v>
      </c>
      <c r="D33" s="137" t="s">
        <v>112</v>
      </c>
      <c r="E33" s="138" t="s">
        <v>113</v>
      </c>
      <c r="F33" s="137" t="s">
        <v>17</v>
      </c>
      <c r="G33" s="137" t="s">
        <v>70</v>
      </c>
      <c r="H33" s="81"/>
      <c r="I33" s="83"/>
      <c r="J33" s="66"/>
      <c r="K33" s="67"/>
    </row>
    <row r="34" spans="1:11" ht="30" customHeight="1" x14ac:dyDescent="0.3">
      <c r="A34" s="137" t="s">
        <v>119</v>
      </c>
      <c r="B34" s="137" t="s">
        <v>114</v>
      </c>
      <c r="C34" s="138" t="s">
        <v>115</v>
      </c>
      <c r="D34" s="137" t="s">
        <v>116</v>
      </c>
      <c r="E34" s="138" t="s">
        <v>117</v>
      </c>
      <c r="F34" s="137" t="s">
        <v>17</v>
      </c>
      <c r="G34" s="137" t="s">
        <v>70</v>
      </c>
      <c r="H34" s="81"/>
      <c r="I34" s="83"/>
      <c r="J34" s="66"/>
      <c r="K34" s="67"/>
    </row>
    <row r="35" spans="1:11" ht="16.2" thickBot="1" x14ac:dyDescent="0.35">
      <c r="A35" s="19"/>
      <c r="B35" s="20"/>
      <c r="C35" s="20"/>
      <c r="D35" s="1"/>
      <c r="E35" s="21"/>
      <c r="F35" s="12"/>
      <c r="G35" s="12"/>
      <c r="H35" s="22"/>
      <c r="I35" s="22"/>
      <c r="J35" s="23"/>
      <c r="K35" s="23"/>
    </row>
    <row r="36" spans="1:11" ht="15" thickTop="1" x14ac:dyDescent="0.25">
      <c r="A36" s="97" t="s">
        <v>3</v>
      </c>
      <c r="B36" s="98"/>
      <c r="C36" s="98"/>
      <c r="D36" s="98"/>
      <c r="E36" s="48"/>
      <c r="F36" s="48"/>
      <c r="G36" s="99" t="s">
        <v>25</v>
      </c>
      <c r="H36" s="99"/>
      <c r="I36" s="98"/>
      <c r="J36" s="99"/>
      <c r="K36" s="100"/>
    </row>
    <row r="37" spans="1:11" ht="15" customHeight="1" x14ac:dyDescent="0.25">
      <c r="A37" s="59" t="s">
        <v>33</v>
      </c>
      <c r="B37" s="17"/>
      <c r="C37" s="17"/>
      <c r="D37" s="60"/>
      <c r="E37" s="25"/>
      <c r="F37" s="57"/>
      <c r="G37" s="24" t="s">
        <v>21</v>
      </c>
      <c r="H37" s="53">
        <v>4</v>
      </c>
      <c r="I37" s="63"/>
      <c r="J37" s="76" t="s">
        <v>19</v>
      </c>
      <c r="K37" s="77">
        <f>COUNTIF(F23:F34,"ЗМС")</f>
        <v>0</v>
      </c>
    </row>
    <row r="38" spans="1:11" ht="15" customHeight="1" x14ac:dyDescent="0.25">
      <c r="A38" s="59" t="s">
        <v>34</v>
      </c>
      <c r="B38" s="17"/>
      <c r="C38" s="17"/>
      <c r="D38" s="60"/>
      <c r="E38" s="2"/>
      <c r="F38" s="58"/>
      <c r="G38" s="26" t="s">
        <v>43</v>
      </c>
      <c r="H38" s="52">
        <f>H39+H42</f>
        <v>12</v>
      </c>
      <c r="I38" s="55"/>
      <c r="J38" s="76" t="s">
        <v>15</v>
      </c>
      <c r="K38" s="77">
        <v>2</v>
      </c>
    </row>
    <row r="39" spans="1:11" ht="15" customHeight="1" x14ac:dyDescent="0.25">
      <c r="A39" s="59" t="s">
        <v>35</v>
      </c>
      <c r="B39" s="17"/>
      <c r="C39" s="17"/>
      <c r="D39" s="60"/>
      <c r="E39" s="2"/>
      <c r="F39" s="58"/>
      <c r="G39" s="26" t="s">
        <v>44</v>
      </c>
      <c r="H39" s="52">
        <f>H40+H41+H43</f>
        <v>11</v>
      </c>
      <c r="I39" s="55"/>
      <c r="J39" s="76" t="s">
        <v>17</v>
      </c>
      <c r="K39" s="77">
        <v>8</v>
      </c>
    </row>
    <row r="40" spans="1:11" ht="15" customHeight="1" x14ac:dyDescent="0.25">
      <c r="A40" s="59" t="s">
        <v>36</v>
      </c>
      <c r="B40" s="17"/>
      <c r="C40" s="17"/>
      <c r="D40" s="60"/>
      <c r="E40" s="2"/>
      <c r="F40" s="58"/>
      <c r="G40" s="26" t="s">
        <v>39</v>
      </c>
      <c r="H40" s="53">
        <f>COUNT(A23:A34)</f>
        <v>8</v>
      </c>
      <c r="I40" s="54"/>
      <c r="J40" s="76" t="s">
        <v>20</v>
      </c>
      <c r="K40" s="77">
        <v>2</v>
      </c>
    </row>
    <row r="41" spans="1:11" ht="15" customHeight="1" x14ac:dyDescent="0.25">
      <c r="A41" s="59"/>
      <c r="B41" s="17"/>
      <c r="C41" s="17"/>
      <c r="D41" s="60"/>
      <c r="E41" s="2"/>
      <c r="F41" s="58"/>
      <c r="G41" s="26" t="s">
        <v>40</v>
      </c>
      <c r="H41" s="53">
        <f>COUNTIF(A23:A34,"НФ")</f>
        <v>3</v>
      </c>
      <c r="I41" s="54"/>
      <c r="J41" s="68" t="s">
        <v>46</v>
      </c>
      <c r="K41" s="77">
        <f>COUNTIF(F23:F34,"1 сп.р.")</f>
        <v>0</v>
      </c>
    </row>
    <row r="42" spans="1:11" ht="15" customHeight="1" x14ac:dyDescent="0.25">
      <c r="A42" s="59"/>
      <c r="B42" s="17"/>
      <c r="C42" s="17"/>
      <c r="D42" s="60"/>
      <c r="E42" s="2"/>
      <c r="F42" s="58"/>
      <c r="G42" s="26" t="s">
        <v>41</v>
      </c>
      <c r="H42" s="41">
        <f>COUNTIF(A23:A34,"НС")</f>
        <v>1</v>
      </c>
      <c r="I42" s="56"/>
      <c r="J42" s="78" t="s">
        <v>48</v>
      </c>
      <c r="K42" s="77">
        <f>COUNTIF(F23:F34,"2 сп.р.")</f>
        <v>0</v>
      </c>
    </row>
    <row r="43" spans="1:11" ht="15" customHeight="1" x14ac:dyDescent="0.25">
      <c r="A43" s="59"/>
      <c r="B43" s="17"/>
      <c r="C43" s="17"/>
      <c r="D43" s="60"/>
      <c r="E43" s="28"/>
      <c r="F43" s="64"/>
      <c r="G43" s="26" t="s">
        <v>42</v>
      </c>
      <c r="H43" s="41">
        <f>COUNTIF(A23:A34,"ДСКВ")</f>
        <v>0</v>
      </c>
      <c r="I43" s="65"/>
      <c r="J43" s="69" t="s">
        <v>47</v>
      </c>
      <c r="K43" s="77">
        <f>COUNTIF(F23:F34,"3 сп.р.")</f>
        <v>0</v>
      </c>
    </row>
    <row r="44" spans="1:11" x14ac:dyDescent="0.25">
      <c r="A44" s="29"/>
      <c r="K44" s="30"/>
    </row>
    <row r="45" spans="1:11" ht="15.6" x14ac:dyDescent="0.25">
      <c r="A45" s="101" t="s">
        <v>2</v>
      </c>
      <c r="B45" s="102"/>
      <c r="C45" s="102"/>
      <c r="D45" s="102"/>
      <c r="E45" s="103" t="s">
        <v>7</v>
      </c>
      <c r="F45" s="103"/>
      <c r="G45" s="103"/>
      <c r="H45" s="103"/>
      <c r="I45" s="103" t="s">
        <v>37</v>
      </c>
      <c r="J45" s="103"/>
      <c r="K45" s="104"/>
    </row>
    <row r="46" spans="1:11" x14ac:dyDescent="0.25">
      <c r="A46" s="29"/>
      <c r="B46" s="2"/>
      <c r="C46" s="2"/>
      <c r="E46" s="2"/>
      <c r="F46" s="25"/>
      <c r="G46" s="25"/>
      <c r="H46" s="25"/>
      <c r="I46" s="25"/>
      <c r="J46" s="25"/>
      <c r="K46" s="34"/>
    </row>
    <row r="47" spans="1:11" x14ac:dyDescent="0.25">
      <c r="A47" s="31"/>
      <c r="D47" s="32"/>
      <c r="E47" s="61"/>
      <c r="F47" s="32"/>
      <c r="G47" s="32"/>
      <c r="H47" s="62"/>
      <c r="I47" s="62"/>
      <c r="J47" s="32"/>
      <c r="K47" s="33"/>
    </row>
    <row r="48" spans="1:11" x14ac:dyDescent="0.25">
      <c r="A48" s="31"/>
      <c r="D48" s="32"/>
      <c r="E48" s="61"/>
      <c r="F48" s="32"/>
      <c r="G48" s="32"/>
      <c r="H48" s="62"/>
      <c r="I48" s="62"/>
      <c r="J48" s="32"/>
      <c r="K48" s="33"/>
    </row>
    <row r="49" spans="1:11" x14ac:dyDescent="0.25">
      <c r="A49" s="31"/>
      <c r="D49" s="32"/>
      <c r="E49" s="61"/>
      <c r="F49" s="32"/>
      <c r="G49" s="32"/>
      <c r="H49" s="62"/>
      <c r="I49" s="62"/>
      <c r="J49" s="32"/>
      <c r="K49" s="33"/>
    </row>
    <row r="50" spans="1:11" x14ac:dyDescent="0.25">
      <c r="A50" s="31"/>
      <c r="D50" s="32"/>
      <c r="E50" s="61"/>
      <c r="F50" s="32"/>
      <c r="G50" s="32"/>
      <c r="H50" s="62"/>
      <c r="I50" s="62"/>
      <c r="J50" s="32"/>
      <c r="K50" s="33"/>
    </row>
    <row r="51" spans="1:11" ht="16.2" thickBot="1" x14ac:dyDescent="0.3">
      <c r="A51" s="111" t="str">
        <f>G18</f>
        <v>МЯГКОВА Е.А. (IК, г. Саранск)</v>
      </c>
      <c r="B51" s="112"/>
      <c r="C51" s="112"/>
      <c r="D51" s="112"/>
      <c r="E51" s="112" t="str">
        <f>G17</f>
        <v>БОЯРОВ В.В. (ВК, г. Саранск)</v>
      </c>
      <c r="F51" s="112"/>
      <c r="G51" s="112"/>
      <c r="H51" s="112"/>
      <c r="I51" s="112" t="str">
        <f>G19</f>
        <v>ГРИГОРЬЕВА Л.Ю. (ВК, г. Пенза)</v>
      </c>
      <c r="J51" s="112"/>
      <c r="K51" s="113"/>
    </row>
    <row r="52" spans="1:11" ht="14.4" thickTop="1" x14ac:dyDescent="0.25"/>
    <row r="53" spans="1:11" ht="18" x14ac:dyDescent="0.25">
      <c r="A53" s="44"/>
      <c r="B53" s="45"/>
      <c r="C53" s="45"/>
      <c r="D53" s="44"/>
      <c r="E53" s="46"/>
      <c r="F53" s="44"/>
      <c r="G53" s="44"/>
      <c r="H53" s="47"/>
      <c r="I53" s="47"/>
      <c r="J53" s="44"/>
      <c r="K53" s="44"/>
    </row>
    <row r="54" spans="1:11" ht="21" x14ac:dyDescent="0.25">
      <c r="A54" s="42"/>
      <c r="B54" s="42"/>
      <c r="C54" s="43"/>
      <c r="D54" s="96"/>
      <c r="E54" s="96"/>
      <c r="F54" s="96"/>
      <c r="G54" s="96"/>
    </row>
    <row r="55" spans="1:11" ht="18" x14ac:dyDescent="0.25">
      <c r="D55" s="44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51:D51"/>
    <mergeCell ref="E51:H51"/>
    <mergeCell ref="I51:K51"/>
    <mergeCell ref="D54:G54"/>
    <mergeCell ref="A36:D36"/>
    <mergeCell ref="G36:K36"/>
    <mergeCell ref="A45:D45"/>
    <mergeCell ref="E45:H45"/>
    <mergeCell ref="I45:K4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2025-07-19T12:31:10Z</cp:lastPrinted>
  <dcterms:created xsi:type="dcterms:W3CDTF">1996-10-08T23:32:33Z</dcterms:created>
  <dcterms:modified xsi:type="dcterms:W3CDTF">2025-07-19T12:31:14Z</dcterms:modified>
</cp:coreProperties>
</file>