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codeName="ЭтаКнига" defaultThemeVersion="124226"/>
  <bookViews>
    <workbookView xWindow="-108" yWindow="-108" windowWidth="23256" windowHeight="12576" tabRatio="789"/>
  </bookViews>
  <sheets>
    <sheet name="КЛАССИК" sheetId="127" r:id="rId1"/>
  </sheets>
  <definedNames>
    <definedName name="_xlnm._FilterDatabase" localSheetId="0" hidden="1">КЛАССИК!$A$22:$I$22</definedName>
    <definedName name="_xlnm.Print_Area" localSheetId="0">КЛАССИК!$A$1:$K$47</definedName>
  </definedNames>
  <calcPr calcId="144525" refMode="R1C1"/>
</workbook>
</file>

<file path=xl/calcChain.xml><?xml version="1.0" encoding="utf-8"?>
<calcChain xmlns="http://schemas.openxmlformats.org/spreadsheetml/2006/main">
  <c r="K39" i="127" l="1"/>
  <c r="K38" i="127"/>
  <c r="K37" i="127"/>
  <c r="K36" i="127"/>
  <c r="K35" i="127"/>
  <c r="I47" i="127" l="1"/>
  <c r="E47" i="127"/>
  <c r="A47" i="127"/>
  <c r="H39" i="127"/>
  <c r="H38" i="127"/>
  <c r="H37" i="127"/>
  <c r="H36" i="127"/>
  <c r="K34" i="127"/>
  <c r="K33" i="127"/>
  <c r="H35" i="127" l="1"/>
  <c r="H34" i="127" s="1"/>
</calcChain>
</file>

<file path=xl/sharedStrings.xml><?xml version="1.0" encoding="utf-8"?>
<sst xmlns="http://schemas.openxmlformats.org/spreadsheetml/2006/main" count="115" uniqueCount="103">
  <si>
    <t>ТЕХНИЧЕСКИЕ ДАННЫЕ ТРАССЫ:</t>
  </si>
  <si>
    <t>ФАМИЛИЯ ИМЯ</t>
  </si>
  <si>
    <t>ГЛАВНЫЙ СЕКРЕТАРЬ</t>
  </si>
  <si>
    <t>ПОГОДНЫЕ УСЛОВИЯ</t>
  </si>
  <si>
    <t>МЕСТО</t>
  </si>
  <si>
    <t>РАЗРЯД,
ЗВАНИЕ</t>
  </si>
  <si>
    <t>ИНФОРМАЦИЯ О ЖЮРИ И ГСК СОРЕВНОВАНИЙ:</t>
  </si>
  <si>
    <t>ГЛАВНЫЙ СУДЬЯ</t>
  </si>
  <si>
    <t>НОМЕР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</si>
  <si>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</si>
  <si>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</si>
  <si>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</si>
  <si>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</si>
  <si>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</si>
  <si>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</si>
  <si>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</si>
  <si>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</si>
  <si>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МС</t>
  </si>
  <si>
    <t>ВЫПОЛНЕНИЕ НТУ ЕВСК</t>
  </si>
  <si>
    <t>ЗМС</t>
  </si>
  <si>
    <t>КМС</t>
  </si>
  <si>
    <t>Субъектов РФ</t>
  </si>
  <si>
    <t>ДАТА РОЖД.</t>
  </si>
  <si>
    <t>UCI ID</t>
  </si>
  <si>
    <t/>
  </si>
  <si>
    <t>СТАТИСТИКА ГОНКИ</t>
  </si>
  <si>
    <t>ТЕРРИТОРИАЛЬНАЯ ПРИНАДЛЕЖНОСТЬ</t>
  </si>
  <si>
    <t>ФЕДЕРАЦИЯ ВЕЛОСИПЕДНОГО СПОРТА РОССИИ</t>
  </si>
  <si>
    <t>МИНИСТЕРСТВО СПОРТА РОССИЙСКОЙ ФЕДЕРАЦИИ</t>
  </si>
  <si>
    <t xml:space="preserve">НАЗВАНИЕ ТРАССЫ / РЕГ. НОМЕР: </t>
  </si>
  <si>
    <t>КРУГОВ:</t>
  </si>
  <si>
    <t xml:space="preserve">ВЫСОТА СТАРТОВОЙ ГОРЫ (м): </t>
  </si>
  <si>
    <t>ДЛИНА КРУГА (м):</t>
  </si>
  <si>
    <t xml:space="preserve">Температура: </t>
  </si>
  <si>
    <t xml:space="preserve">Влажность: </t>
  </si>
  <si>
    <t>Осадки:</t>
  </si>
  <si>
    <t>Ветер:</t>
  </si>
  <si>
    <t>СУДЬЯ НА ФИНИШЕ</t>
  </si>
  <si>
    <t>РЕЗУЛЬТАТ</t>
  </si>
  <si>
    <t xml:space="preserve">Финишировало </t>
  </si>
  <si>
    <t xml:space="preserve">Н. финишировало </t>
  </si>
  <si>
    <t>Н. стартовало</t>
  </si>
  <si>
    <t>Дисквалифицировано</t>
  </si>
  <si>
    <t xml:space="preserve">Заявлено </t>
  </si>
  <si>
    <t xml:space="preserve">Стартовало </t>
  </si>
  <si>
    <t>ВМХ - гонка - "Классик" (или "Классик-смешанная")</t>
  </si>
  <si>
    <t>1 сп.р.</t>
  </si>
  <si>
    <t>3 сп.р.</t>
  </si>
  <si>
    <t>2 сп.р.</t>
  </si>
  <si>
    <t>ВСЕРОССИЙСКИЕ СОРЕВНОВАНИЯ</t>
  </si>
  <si>
    <t>Девушки 15-16 лет</t>
  </si>
  <si>
    <t>№ ВРВС: 0080011611Я</t>
  </si>
  <si>
    <t>ЧЕРНЫШОВ М.Ю. (г. Пенза)</t>
  </si>
  <si>
    <t>БОЯРОВ В.В. (ВК, г. Саранск)</t>
  </si>
  <si>
    <t>МИНИСТЕРСТВО ФИЗИЧЕСКОЙ КУЛЬТУРЫ И СПОРТА ПЕНЗЕНСКОЙ ОБЛАСТИ</t>
  </si>
  <si>
    <t>РОО"ФЕДЕРАЦИЯ ВЕЛОСИПЕДНОГО СПОРТА ПЕНЗЕНСКОЙ ОБЛАСТИ"</t>
  </si>
  <si>
    <t>МБУ ДО "СПОРТИВНАЯ ШКОЛА № 4 Г.ПЕНЗЫ"</t>
  </si>
  <si>
    <t>МЕСТО ПРОВЕДЕНИЯ: г.Пенза</t>
  </si>
  <si>
    <r>
      <t xml:space="preserve">НАЧАЛО ГОНКИ: </t>
    </r>
    <r>
      <rPr>
        <sz val="11"/>
        <rFont val="Calibri"/>
        <family val="2"/>
        <charset val="204"/>
        <scheme val="minor"/>
      </rPr>
      <t xml:space="preserve">11ч 00м </t>
    </r>
  </si>
  <si>
    <r>
      <rPr>
        <b/>
        <sz val="11"/>
        <rFont val="Calibri"/>
        <family val="2"/>
        <charset val="204"/>
      </rPr>
      <t>ОКОНЧАНИЕ ГОНКИ:</t>
    </r>
    <r>
      <rPr>
        <sz val="11"/>
        <rFont val="Calibri"/>
        <family val="2"/>
        <charset val="204"/>
      </rPr>
      <t xml:space="preserve"> 17ч 00м</t>
    </r>
  </si>
  <si>
    <t>№ ЕКП 2025: 2008580021030377</t>
  </si>
  <si>
    <t>3 м</t>
  </si>
  <si>
    <t>БУКОВА О.Ю. (IК, г. Пенза)</t>
  </si>
  <si>
    <t>372 м</t>
  </si>
  <si>
    <t>КОЧЕТКОВ Д.А. (ВК, г. Саранск)</t>
  </si>
  <si>
    <t>ДАТА ПРОВЕДЕНИЯ: 26 апреля 2025г.</t>
  </si>
  <si>
    <t>661</t>
  </si>
  <si>
    <t>10130711928</t>
  </si>
  <si>
    <t>Васильченко Анастасия</t>
  </si>
  <si>
    <t>27.02.2010</t>
  </si>
  <si>
    <t>Санкт-Петербург</t>
  </si>
  <si>
    <t>64</t>
  </si>
  <si>
    <t>10091230807</t>
  </si>
  <si>
    <t>Молоткова Злата</t>
  </si>
  <si>
    <t>25.02.2010</t>
  </si>
  <si>
    <t>Мордовия</t>
  </si>
  <si>
    <t>805</t>
  </si>
  <si>
    <t>10092620230</t>
  </si>
  <si>
    <t>Кумпан Майя</t>
  </si>
  <si>
    <t>15.07.2010</t>
  </si>
  <si>
    <t>Москва</t>
  </si>
  <si>
    <t>829</t>
  </si>
  <si>
    <t>10062501023</t>
  </si>
  <si>
    <t>Сахатова Алина</t>
  </si>
  <si>
    <t>12.12.2009</t>
  </si>
  <si>
    <t>62</t>
  </si>
  <si>
    <t>10091228884</t>
  </si>
  <si>
    <t>Кураленко Варвара</t>
  </si>
  <si>
    <t>15.09.2010</t>
  </si>
  <si>
    <t>515</t>
  </si>
  <si>
    <t>10096913791</t>
  </si>
  <si>
    <t>Павленко Эвелина</t>
  </si>
  <si>
    <t>03.12.2009</t>
  </si>
  <si>
    <t>384</t>
  </si>
  <si>
    <t>10152304027</t>
  </si>
  <si>
    <t>Садовникова Елизавета</t>
  </si>
  <si>
    <t>15.10.2010</t>
  </si>
  <si>
    <t>Иркутская обл.</t>
  </si>
  <si>
    <t>916</t>
  </si>
  <si>
    <t>10142775088</t>
  </si>
  <si>
    <t>Фадеева Кристина</t>
  </si>
  <si>
    <t>10.12.2009</t>
  </si>
  <si>
    <t>Московская обл.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</si>
</sst>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"/>
    <numFmt numFmtId="165" formatCode="h:mm:ss.00"/>
  </numFmts>
  <fonts count="23" x14ac:knownFonts="1">
    <font>
      <sz val="10"/>
      <name val="Arial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indexed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2"/>
      <color indexed="8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1" fillId="0" borderId="0"/>
    <xf numFmtId="0" fontId="1" fillId="0" borderId="0"/>
  </cellStyleXfs>
  <cellXfs count="142">
    <xf numFmtId="0" fontId="0" fillId="0" borderId="0" xfId="0"/>
    <xf numFmtId="0" fontId="9" fillId="0" borderId="0" xfId="2" applyFont="1" applyAlignment="1">
      <alignment vertical="center"/>
    </xf>
    <xf numFmtId="14" fontId="11" fillId="0" borderId="1" xfId="2" applyNumberFormat="1" applyFont="1" applyBorder="1" applyAlignment="1">
      <alignment vertical="center"/>
    </xf>
    <xf numFmtId="0" fontId="12" fillId="0" borderId="1" xfId="2" applyFont="1" applyBorder="1" applyAlignment="1">
      <alignment horizontal="right" vertical="center"/>
    </xf>
    <xf numFmtId="14" fontId="11" fillId="0" borderId="2" xfId="2" applyNumberFormat="1" applyFont="1" applyBorder="1" applyAlignment="1">
      <alignment vertical="center"/>
    </xf>
    <xf numFmtId="0" fontId="12" fillId="0" borderId="2" xfId="2" applyFont="1" applyBorder="1" applyAlignment="1">
      <alignment horizontal="right" vertical="center"/>
    </xf>
    <xf numFmtId="0" fontId="13" fillId="0" borderId="3" xfId="2" applyFont="1" applyBorder="1" applyAlignment="1">
      <alignment horizontal="center" vertical="center"/>
    </xf>
    <xf numFmtId="0" fontId="11" fillId="0" borderId="3" xfId="2" applyFont="1" applyBorder="1" applyAlignment="1">
      <alignment horizontal="right" vertical="center"/>
    </xf>
    <xf numFmtId="0" fontId="9" fillId="0" borderId="4" xfId="2" applyFont="1" applyBorder="1" applyAlignment="1">
      <alignment horizontal="center" vertical="center"/>
    </xf>
    <xf numFmtId="0" fontId="9" fillId="0" borderId="4" xfId="2" applyFont="1" applyBorder="1" applyAlignment="1">
      <alignment vertical="center"/>
    </xf>
    <xf numFmtId="14" fontId="9" fillId="0" borderId="4" xfId="2" applyNumberFormat="1" applyFont="1" applyBorder="1" applyAlignment="1">
      <alignment vertical="center"/>
    </xf>
    <xf numFmtId="14" fontId="9" fillId="0" borderId="0" xfId="2" applyNumberFormat="1" applyFont="1" applyAlignment="1">
      <alignment vertical="center"/>
    </xf>
    <xf numFmtId="165" fontId="13" fillId="0" borderId="1" xfId="2" applyNumberFormat="1" applyFont="1" applyBorder="1" applyAlignment="1">
      <alignment horizontal="center" vertical="center"/>
    </xf>
    <xf numFmtId="165" fontId="13" fillId="0" borderId="2" xfId="2" applyNumberFormat="1" applyFont="1" applyBorder="1" applyAlignment="1">
      <alignment horizontal="center" vertical="center"/>
    </xf>
    <xf numFmtId="0" fontId="13" fillId="0" borderId="3" xfId="2" applyFont="1" applyBorder="1" applyAlignment="1">
      <alignment vertical="center"/>
    </xf>
    <xf numFmtId="14" fontId="11" fillId="0" borderId="3" xfId="2" applyNumberFormat="1" applyFont="1" applyBorder="1" applyAlignment="1">
      <alignment horizontal="right" vertical="center"/>
    </xf>
    <xf numFmtId="0" fontId="9" fillId="0" borderId="3" xfId="2" applyFont="1" applyBorder="1" applyAlignment="1">
      <alignment vertical="center"/>
    </xf>
    <xf numFmtId="165" fontId="17" fillId="0" borderId="4" xfId="2" applyNumberFormat="1" applyFont="1" applyBorder="1" applyAlignment="1">
      <alignment vertical="center"/>
    </xf>
    <xf numFmtId="0" fontId="9" fillId="0" borderId="5" xfId="2" applyFont="1" applyBorder="1" applyAlignment="1">
      <alignment horizontal="left" vertical="center"/>
    </xf>
    <xf numFmtId="0" fontId="9" fillId="0" borderId="1" xfId="2" applyFont="1" applyBorder="1" applyAlignment="1">
      <alignment vertical="center"/>
    </xf>
    <xf numFmtId="49" fontId="9" fillId="0" borderId="5" xfId="2" applyNumberFormat="1" applyFont="1" applyBorder="1" applyAlignment="1">
      <alignment horizontal="left" vertical="center"/>
    </xf>
    <xf numFmtId="165" fontId="17" fillId="0" borderId="0" xfId="2" applyNumberFormat="1" applyFont="1" applyAlignment="1">
      <alignment vertical="center"/>
    </xf>
    <xf numFmtId="0" fontId="9" fillId="0" borderId="2" xfId="2" applyFont="1" applyBorder="1" applyAlignment="1">
      <alignment vertical="center"/>
    </xf>
    <xf numFmtId="0" fontId="9" fillId="0" borderId="0" xfId="2" applyFont="1" applyAlignment="1">
      <alignment horizontal="center" vertical="center"/>
    </xf>
    <xf numFmtId="14" fontId="9" fillId="0" borderId="3" xfId="2" applyNumberFormat="1" applyFont="1" applyBorder="1" applyAlignment="1">
      <alignment vertical="center"/>
    </xf>
    <xf numFmtId="0" fontId="4" fillId="0" borderId="2" xfId="2" applyFont="1" applyBorder="1" applyAlignment="1">
      <alignment horizontal="left" vertical="center"/>
    </xf>
    <xf numFmtId="0" fontId="9" fillId="0" borderId="3" xfId="2" applyFont="1" applyBorder="1" applyAlignment="1">
      <alignment horizontal="center" vertical="center"/>
    </xf>
    <xf numFmtId="165" fontId="15" fillId="0" borderId="5" xfId="2" applyNumberFormat="1" applyFont="1" applyBorder="1" applyAlignment="1">
      <alignment horizontal="left" vertical="center"/>
    </xf>
    <xf numFmtId="0" fontId="9" fillId="0" borderId="7" xfId="2" applyFont="1" applyBorder="1" applyAlignment="1">
      <alignment vertical="center"/>
    </xf>
    <xf numFmtId="0" fontId="9" fillId="0" borderId="6" xfId="0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8" fillId="0" borderId="0" xfId="2" applyFont="1" applyAlignment="1">
      <alignment vertical="center"/>
    </xf>
    <xf numFmtId="0" fontId="18" fillId="0" borderId="0" xfId="2" applyFont="1" applyAlignment="1">
      <alignment horizontal="center" vertical="center"/>
    </xf>
    <xf numFmtId="14" fontId="18" fillId="0" borderId="0" xfId="2" applyNumberFormat="1" applyFont="1" applyAlignment="1">
      <alignment vertical="center"/>
    </xf>
    <xf numFmtId="165" fontId="19" fillId="0" borderId="0" xfId="2" applyNumberFormat="1" applyFont="1" applyAlignment="1">
      <alignment vertical="center"/>
    </xf>
    <xf numFmtId="0" fontId="13" fillId="2" borderId="9" xfId="2" applyFont="1" applyFill="1" applyBorder="1" applyAlignment="1">
      <alignment vertical="center"/>
    </xf>
    <xf numFmtId="165" fontId="15" fillId="0" borderId="5" xfId="2" applyNumberFormat="1" applyFont="1" applyBorder="1" applyAlignment="1">
      <alignment vertical="center"/>
    </xf>
    <xf numFmtId="165" fontId="15" fillId="0" borderId="3" xfId="2" applyNumberFormat="1" applyFont="1" applyBorder="1" applyAlignment="1">
      <alignment vertical="center"/>
    </xf>
    <xf numFmtId="1" fontId="9" fillId="0" borderId="6" xfId="2" applyNumberFormat="1" applyFont="1" applyBorder="1" applyAlignment="1">
      <alignment horizontal="right" vertical="center"/>
    </xf>
    <xf numFmtId="0" fontId="9" fillId="0" borderId="6" xfId="2" applyFont="1" applyBorder="1" applyAlignment="1">
      <alignment horizontal="right" vertical="center"/>
    </xf>
    <xf numFmtId="0" fontId="9" fillId="0" borderId="1" xfId="2" applyFont="1" applyBorder="1" applyAlignment="1">
      <alignment horizontal="left" vertical="center"/>
    </xf>
    <xf numFmtId="0" fontId="9" fillId="0" borderId="6" xfId="2" applyFont="1" applyBorder="1" applyAlignment="1">
      <alignment vertical="center"/>
    </xf>
    <xf numFmtId="0" fontId="17" fillId="0" borderId="1" xfId="2" applyFont="1" applyBorder="1" applyAlignment="1">
      <alignment horizontal="right" vertical="center"/>
    </xf>
    <xf numFmtId="49" fontId="9" fillId="0" borderId="2" xfId="2" applyNumberFormat="1" applyFont="1" applyBorder="1" applyAlignment="1">
      <alignment horizontal="left" vertical="center"/>
    </xf>
    <xf numFmtId="0" fontId="17" fillId="0" borderId="2" xfId="2" applyFont="1" applyBorder="1" applyAlignment="1">
      <alignment horizontal="right" vertical="center"/>
    </xf>
    <xf numFmtId="0" fontId="9" fillId="0" borderId="14" xfId="2" applyFont="1" applyBorder="1" applyAlignment="1">
      <alignment horizontal="center" vertical="center"/>
    </xf>
    <xf numFmtId="164" fontId="21" fillId="0" borderId="12" xfId="2" applyNumberFormat="1" applyFont="1" applyBorder="1" applyAlignment="1">
      <alignment horizontal="left" vertical="center" wrapText="1"/>
    </xf>
    <xf numFmtId="0" fontId="21" fillId="0" borderId="12" xfId="8" applyFont="1" applyBorder="1" applyAlignment="1">
      <alignment horizontal="left" vertical="center" wrapText="1"/>
    </xf>
    <xf numFmtId="0" fontId="17" fillId="2" borderId="8" xfId="8" applyFont="1" applyFill="1" applyBorder="1" applyAlignment="1">
      <alignment horizontal="center" vertical="center" wrapText="1"/>
    </xf>
    <xf numFmtId="14" fontId="17" fillId="2" borderId="8" xfId="8" applyNumberFormat="1" applyFont="1" applyFill="1" applyBorder="1" applyAlignment="1">
      <alignment horizontal="center" vertical="center" wrapText="1"/>
    </xf>
    <xf numFmtId="0" fontId="17" fillId="2" borderId="11" xfId="8" applyFont="1" applyFill="1" applyBorder="1" applyAlignment="1">
      <alignment horizontal="center" vertical="center" wrapText="1"/>
    </xf>
    <xf numFmtId="0" fontId="17" fillId="2" borderId="17" xfId="8" applyFont="1" applyFill="1" applyBorder="1" applyAlignment="1">
      <alignment vertical="center" wrapText="1"/>
    </xf>
    <xf numFmtId="14" fontId="17" fillId="2" borderId="17" xfId="8" applyNumberFormat="1" applyFont="1" applyFill="1" applyBorder="1" applyAlignment="1">
      <alignment vertical="center" wrapText="1"/>
    </xf>
    <xf numFmtId="0" fontId="17" fillId="2" borderId="18" xfId="8" applyFont="1" applyFill="1" applyBorder="1" applyAlignment="1">
      <alignment vertical="center" wrapText="1"/>
    </xf>
    <xf numFmtId="0" fontId="9" fillId="0" borderId="10" xfId="2" applyFont="1" applyBorder="1" applyAlignment="1">
      <alignment vertical="center"/>
    </xf>
    <xf numFmtId="1" fontId="9" fillId="0" borderId="16" xfId="2" applyNumberFormat="1" applyFont="1" applyBorder="1" applyAlignment="1">
      <alignment horizontal="center" vertical="center"/>
    </xf>
    <xf numFmtId="0" fontId="14" fillId="0" borderId="16" xfId="2" applyFont="1" applyBorder="1" applyAlignment="1">
      <alignment horizontal="center" vertical="center" wrapText="1"/>
    </xf>
    <xf numFmtId="49" fontId="9" fillId="0" borderId="12" xfId="0" applyNumberFormat="1" applyFont="1" applyBorder="1" applyAlignment="1">
      <alignment vertical="center"/>
    </xf>
    <xf numFmtId="14" fontId="17" fillId="2" borderId="19" xfId="8" applyNumberFormat="1" applyFont="1" applyFill="1" applyBorder="1" applyAlignment="1">
      <alignment horizontal="center" vertical="center" wrapText="1"/>
    </xf>
    <xf numFmtId="14" fontId="17" fillId="2" borderId="20" xfId="8" applyNumberFormat="1" applyFont="1" applyFill="1" applyBorder="1" applyAlignment="1">
      <alignment horizontal="center" vertical="center" wrapText="1"/>
    </xf>
    <xf numFmtId="1" fontId="9" fillId="0" borderId="12" xfId="2" applyNumberFormat="1" applyFont="1" applyBorder="1" applyAlignment="1">
      <alignment horizontal="center" vertical="center"/>
    </xf>
    <xf numFmtId="0" fontId="11" fillId="0" borderId="12" xfId="2" applyFont="1" applyBorder="1" applyAlignment="1">
      <alignment horizontal="right" vertical="center"/>
    </xf>
    <xf numFmtId="0" fontId="9" fillId="0" borderId="12" xfId="2" applyFont="1" applyBorder="1" applyAlignment="1">
      <alignment horizontal="right" vertical="center" wrapText="1"/>
    </xf>
    <xf numFmtId="0" fontId="9" fillId="0" borderId="13" xfId="2" applyFont="1" applyBorder="1" applyAlignment="1">
      <alignment horizontal="right" vertical="center" wrapText="1"/>
    </xf>
    <xf numFmtId="0" fontId="12" fillId="0" borderId="29" xfId="2" applyFont="1" applyBorder="1" applyAlignment="1">
      <alignment horizontal="right" vertical="center"/>
    </xf>
    <xf numFmtId="0" fontId="12" fillId="0" borderId="27" xfId="2" applyFont="1" applyBorder="1" applyAlignment="1">
      <alignment horizontal="right" vertical="center"/>
    </xf>
    <xf numFmtId="0" fontId="13" fillId="0" borderId="30" xfId="2" applyFont="1" applyBorder="1" applyAlignment="1">
      <alignment vertical="center"/>
    </xf>
    <xf numFmtId="165" fontId="15" fillId="0" borderId="31" xfId="2" applyNumberFormat="1" applyFont="1" applyBorder="1" applyAlignment="1">
      <alignment vertical="center"/>
    </xf>
    <xf numFmtId="165" fontId="15" fillId="0" borderId="32" xfId="2" applyNumberFormat="1" applyFont="1" applyBorder="1" applyAlignment="1">
      <alignment horizontal="right" vertical="center"/>
    </xf>
    <xf numFmtId="165" fontId="15" fillId="0" borderId="0" xfId="2" applyNumberFormat="1" applyFont="1" applyAlignment="1">
      <alignment horizontal="left" vertical="center"/>
    </xf>
    <xf numFmtId="0" fontId="15" fillId="0" borderId="0" xfId="2" applyFont="1" applyAlignment="1">
      <alignment horizontal="right" vertical="center"/>
    </xf>
    <xf numFmtId="0" fontId="15" fillId="0" borderId="33" xfId="2" applyFont="1" applyBorder="1" applyAlignment="1">
      <alignment horizontal="right" vertical="center"/>
    </xf>
    <xf numFmtId="0" fontId="9" fillId="0" borderId="34" xfId="2" applyFont="1" applyBorder="1" applyAlignment="1">
      <alignment vertical="center"/>
    </xf>
    <xf numFmtId="0" fontId="9" fillId="0" borderId="35" xfId="2" applyFont="1" applyBorder="1" applyAlignment="1">
      <alignment vertical="center"/>
    </xf>
    <xf numFmtId="0" fontId="17" fillId="2" borderId="36" xfId="2" applyFont="1" applyFill="1" applyBorder="1" applyAlignment="1">
      <alignment horizontal="center" vertical="center"/>
    </xf>
    <xf numFmtId="0" fontId="17" fillId="2" borderId="38" xfId="2" applyFont="1" applyFill="1" applyBorder="1" applyAlignment="1">
      <alignment vertical="center"/>
    </xf>
    <xf numFmtId="0" fontId="9" fillId="0" borderId="32" xfId="2" applyFont="1" applyBorder="1" applyAlignment="1">
      <alignment horizontal="center" vertical="center" wrapText="1"/>
    </xf>
    <xf numFmtId="0" fontId="9" fillId="0" borderId="40" xfId="2" applyFont="1" applyBorder="1" applyAlignment="1">
      <alignment horizontal="center" vertical="center" wrapText="1"/>
    </xf>
    <xf numFmtId="0" fontId="9" fillId="0" borderId="24" xfId="2" applyFont="1" applyBorder="1" applyAlignment="1">
      <alignment horizontal="center"/>
    </xf>
    <xf numFmtId="0" fontId="9" fillId="0" borderId="0" xfId="2" applyFont="1" applyAlignment="1">
      <alignment horizontal="justify"/>
    </xf>
    <xf numFmtId="0" fontId="8" fillId="0" borderId="0" xfId="7" applyFont="1" applyAlignment="1">
      <alignment vertical="center" wrapText="1"/>
    </xf>
    <xf numFmtId="14" fontId="14" fillId="0" borderId="0" xfId="2" applyNumberFormat="1" applyFont="1" applyAlignment="1">
      <alignment horizontal="center" vertical="center" wrapText="1"/>
    </xf>
    <xf numFmtId="164" fontId="14" fillId="0" borderId="0" xfId="2" applyNumberFormat="1" applyFont="1" applyAlignment="1">
      <alignment horizontal="center" vertical="center" wrapText="1"/>
    </xf>
    <xf numFmtId="165" fontId="12" fillId="0" borderId="0" xfId="2" applyNumberFormat="1" applyFont="1" applyAlignment="1">
      <alignment vertical="center" wrapText="1"/>
    </xf>
    <xf numFmtId="0" fontId="14" fillId="0" borderId="0" xfId="2" applyFont="1" applyAlignment="1">
      <alignment vertical="center" wrapText="1"/>
    </xf>
    <xf numFmtId="0" fontId="14" fillId="0" borderId="25" xfId="2" applyFont="1" applyBorder="1" applyAlignment="1">
      <alignment vertical="center" wrapText="1"/>
    </xf>
    <xf numFmtId="0" fontId="9" fillId="0" borderId="30" xfId="2" applyFont="1" applyBorder="1" applyAlignment="1">
      <alignment vertical="center"/>
    </xf>
    <xf numFmtId="0" fontId="9" fillId="0" borderId="32" xfId="0" applyFont="1" applyBorder="1" applyAlignment="1">
      <alignment horizontal="right" vertical="center"/>
    </xf>
    <xf numFmtId="49" fontId="9" fillId="0" borderId="0" xfId="2" applyNumberFormat="1" applyFont="1" applyAlignment="1">
      <alignment horizontal="left" vertical="center"/>
    </xf>
    <xf numFmtId="1" fontId="17" fillId="0" borderId="0" xfId="2" applyNumberFormat="1" applyFont="1" applyAlignment="1">
      <alignment horizontal="right" vertical="center"/>
    </xf>
    <xf numFmtId="0" fontId="17" fillId="0" borderId="0" xfId="2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24" xfId="2" applyFont="1" applyBorder="1" applyAlignment="1">
      <alignment vertical="center"/>
    </xf>
    <xf numFmtId="0" fontId="9" fillId="0" borderId="25" xfId="2" applyFont="1" applyBorder="1" applyAlignment="1">
      <alignment vertical="center"/>
    </xf>
    <xf numFmtId="0" fontId="9" fillId="0" borderId="29" xfId="2" applyFont="1" applyBorder="1" applyAlignment="1">
      <alignment vertical="center"/>
    </xf>
    <xf numFmtId="0" fontId="9" fillId="0" borderId="24" xfId="2" applyFont="1" applyBorder="1" applyAlignment="1">
      <alignment horizontal="center" vertical="center"/>
    </xf>
    <xf numFmtId="14" fontId="9" fillId="0" borderId="0" xfId="2" applyNumberFormat="1" applyFont="1" applyAlignment="1">
      <alignment horizontal="center" vertical="center"/>
    </xf>
    <xf numFmtId="165" fontId="17" fillId="0" borderId="0" xfId="2" applyNumberFormat="1" applyFont="1" applyAlignment="1">
      <alignment horizontal="center" vertical="center"/>
    </xf>
    <xf numFmtId="0" fontId="9" fillId="0" borderId="25" xfId="2" applyFont="1" applyBorder="1" applyAlignment="1">
      <alignment horizontal="center" vertical="center"/>
    </xf>
    <xf numFmtId="0" fontId="13" fillId="0" borderId="1" xfId="2" applyFont="1" applyBorder="1" applyAlignment="1">
      <alignment horizontal="left" vertical="center"/>
    </xf>
    <xf numFmtId="0" fontId="13" fillId="2" borderId="41" xfId="2" applyFont="1" applyFill="1" applyBorder="1" applyAlignment="1">
      <alignment horizontal="center" vertical="center"/>
    </xf>
    <xf numFmtId="0" fontId="13" fillId="2" borderId="9" xfId="2" applyFont="1" applyFill="1" applyBorder="1" applyAlignment="1">
      <alignment horizontal="center" vertical="center"/>
    </xf>
    <xf numFmtId="0" fontId="13" fillId="2" borderId="10" xfId="2" applyFont="1" applyFill="1" applyBorder="1" applyAlignment="1">
      <alignment horizontal="center" vertical="center"/>
    </xf>
    <xf numFmtId="0" fontId="13" fillId="2" borderId="42" xfId="2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2" fillId="2" borderId="30" xfId="2" applyFont="1" applyFill="1" applyBorder="1" applyAlignment="1">
      <alignment horizontal="center" vertical="center"/>
    </xf>
    <xf numFmtId="0" fontId="12" fillId="2" borderId="3" xfId="2" applyFont="1" applyFill="1" applyBorder="1" applyAlignment="1">
      <alignment horizontal="center" vertical="center"/>
    </xf>
    <xf numFmtId="165" fontId="12" fillId="2" borderId="3" xfId="2" applyNumberFormat="1" applyFont="1" applyFill="1" applyBorder="1" applyAlignment="1">
      <alignment horizontal="center" vertical="center"/>
    </xf>
    <xf numFmtId="165" fontId="12" fillId="2" borderId="31" xfId="2" applyNumberFormat="1" applyFont="1" applyFill="1" applyBorder="1" applyAlignment="1">
      <alignment horizontal="center" vertical="center"/>
    </xf>
    <xf numFmtId="0" fontId="14" fillId="0" borderId="43" xfId="2" applyFont="1" applyBorder="1" applyAlignment="1">
      <alignment horizontal="center" vertical="center"/>
    </xf>
    <xf numFmtId="0" fontId="14" fillId="0" borderId="44" xfId="2" applyFont="1" applyBorder="1" applyAlignment="1">
      <alignment horizontal="center" vertical="center"/>
    </xf>
    <xf numFmtId="0" fontId="14" fillId="0" borderId="45" xfId="2" applyFont="1" applyBorder="1" applyAlignment="1">
      <alignment horizontal="center" vertical="center"/>
    </xf>
    <xf numFmtId="0" fontId="13" fillId="0" borderId="28" xfId="2" applyFont="1" applyBorder="1" applyAlignment="1">
      <alignment horizontal="left" vertical="center"/>
    </xf>
    <xf numFmtId="0" fontId="13" fillId="0" borderId="1" xfId="2" applyFont="1" applyBorder="1" applyAlignment="1">
      <alignment horizontal="left" vertical="center"/>
    </xf>
    <xf numFmtId="0" fontId="13" fillId="0" borderId="26" xfId="2" applyFont="1" applyBorder="1" applyAlignment="1">
      <alignment horizontal="left" vertical="center"/>
    </xf>
    <xf numFmtId="0" fontId="13" fillId="0" borderId="2" xfId="2" applyFont="1" applyBorder="1" applyAlignment="1">
      <alignment horizontal="left" vertical="center"/>
    </xf>
    <xf numFmtId="0" fontId="13" fillId="2" borderId="30" xfId="2" applyFont="1" applyFill="1" applyBorder="1" applyAlignment="1">
      <alignment horizontal="center" vertical="center"/>
    </xf>
    <xf numFmtId="0" fontId="13" fillId="2" borderId="3" xfId="2" applyFont="1" applyFill="1" applyBorder="1" applyAlignment="1">
      <alignment horizontal="center" vertical="center"/>
    </xf>
    <xf numFmtId="0" fontId="13" fillId="2" borderId="6" xfId="2" applyFont="1" applyFill="1" applyBorder="1" applyAlignment="1">
      <alignment horizontal="center" vertical="center"/>
    </xf>
    <xf numFmtId="165" fontId="13" fillId="2" borderId="5" xfId="2" applyNumberFormat="1" applyFont="1" applyFill="1" applyBorder="1" applyAlignment="1">
      <alignment horizontal="center" vertical="center"/>
    </xf>
    <xf numFmtId="165" fontId="13" fillId="2" borderId="3" xfId="2" applyNumberFormat="1" applyFont="1" applyFill="1" applyBorder="1" applyAlignment="1">
      <alignment horizontal="center" vertical="center"/>
    </xf>
    <xf numFmtId="165" fontId="13" fillId="2" borderId="31" xfId="2" applyNumberFormat="1" applyFont="1" applyFill="1" applyBorder="1" applyAlignment="1">
      <alignment horizontal="center" vertical="center"/>
    </xf>
    <xf numFmtId="0" fontId="17" fillId="2" borderId="8" xfId="2" applyFont="1" applyFill="1" applyBorder="1" applyAlignment="1">
      <alignment horizontal="center" vertical="center" wrapText="1"/>
    </xf>
    <xf numFmtId="0" fontId="17" fillId="2" borderId="14" xfId="2" applyFont="1" applyFill="1" applyBorder="1" applyAlignment="1">
      <alignment horizontal="center" vertical="center" wrapText="1"/>
    </xf>
    <xf numFmtId="0" fontId="17" fillId="2" borderId="37" xfId="2" applyFont="1" applyFill="1" applyBorder="1" applyAlignment="1">
      <alignment horizontal="center" vertical="center" wrapText="1"/>
    </xf>
    <xf numFmtId="0" fontId="17" fillId="2" borderId="39" xfId="2" applyFont="1" applyFill="1" applyBorder="1" applyAlignment="1">
      <alignment horizontal="center" vertical="center" wrapText="1"/>
    </xf>
    <xf numFmtId="0" fontId="17" fillId="2" borderId="10" xfId="8" applyFont="1" applyFill="1" applyBorder="1" applyAlignment="1">
      <alignment horizontal="center" vertical="center" wrapText="1"/>
    </xf>
    <xf numFmtId="0" fontId="17" fillId="2" borderId="15" xfId="8" applyFont="1" applyFill="1" applyBorder="1" applyAlignment="1">
      <alignment horizontal="center" vertical="center" wrapText="1"/>
    </xf>
    <xf numFmtId="0" fontId="20" fillId="0" borderId="26" xfId="2" applyFont="1" applyBorder="1" applyAlignment="1">
      <alignment horizontal="center" vertical="center"/>
    </xf>
    <xf numFmtId="0" fontId="20" fillId="0" borderId="2" xfId="2" applyFont="1" applyBorder="1" applyAlignment="1">
      <alignment horizontal="center" vertical="center"/>
    </xf>
    <xf numFmtId="0" fontId="20" fillId="0" borderId="27" xfId="2" applyFont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19" fillId="0" borderId="21" xfId="2" applyFont="1" applyBorder="1" applyAlignment="1">
      <alignment horizontal="center" vertical="center"/>
    </xf>
    <xf numFmtId="0" fontId="19" fillId="0" borderId="22" xfId="2" applyFont="1" applyBorder="1" applyAlignment="1">
      <alignment horizontal="center" vertical="center"/>
    </xf>
    <xf numFmtId="0" fontId="19" fillId="0" borderId="23" xfId="2" applyFont="1" applyBorder="1" applyAlignment="1">
      <alignment horizontal="center" vertical="center"/>
    </xf>
    <xf numFmtId="0" fontId="19" fillId="0" borderId="24" xfId="2" applyFont="1" applyBorder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9" fillId="0" borderId="25" xfId="2" applyFont="1" applyBorder="1" applyAlignment="1">
      <alignment horizontal="center" vertical="center"/>
    </xf>
    <xf numFmtId="0" fontId="22" fillId="0" borderId="12" xfId="0" applyFont="1" applyFill="1" applyBorder="1" applyAlignment="1">
      <alignment horizontal="center"/>
    </xf>
  </cellXfs>
  <cellStyles count="9">
    <cellStyle name="Обычный" xfId="0" builtinId="0"/>
    <cellStyle name="Обычный 12" xfId="1"/>
    <cellStyle name="Обычный 2" xfId="2"/>
    <cellStyle name="Обычный 2 2" xfId="3"/>
    <cellStyle name="Обычный 2 3" xfId="4"/>
    <cellStyle name="Обычный 3" xfId="5"/>
    <cellStyle name="Обычный 4" xfId="6"/>
    <cellStyle name="Обычный_ID4938_RS_1" xfId="7"/>
    <cellStyle name="Обычный_Стартовый протокол Смирнов_20101106_Results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809626</xdr:colOff>
      <xdr:row>0</xdr:row>
      <xdr:rowOff>9525</xdr:rowOff>
    </xdr:from>
    <xdr:to>
      <xdr:col>10</xdr:col>
      <xdr:colOff>1235077</xdr:colOff>
      <xdr:row>3</xdr:row>
      <xdr:rowOff>218084</xdr:rowOff>
    </xdr:to>
    <xdr:pic>
      <xdr:nvPicPr>
        <xdr:cNvPr id="2" name="Рисунок 2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65946" y="9525"/>
          <a:ext cx="1477011" cy="1008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45720</xdr:colOff>
      <xdr:row>0</xdr:row>
      <xdr:rowOff>45720</xdr:rowOff>
    </xdr:from>
    <xdr:to>
      <xdr:col>2</xdr:col>
      <xdr:colOff>175260</xdr:colOff>
      <xdr:row>4</xdr:row>
      <xdr:rowOff>67471</xdr:rowOff>
    </xdr:to>
    <xdr:pic>
      <xdr:nvPicPr>
        <xdr:cNvPr id="3" name="Рисунок 2">
          <a:extLst>
            <a:ext uri="{FF2B5EF4-FFF2-40B4-BE49-F238E27FC236}">
              <a16:creationId xmlns="" xmlns:a16="http://schemas.microsoft.com/office/drawing/2014/main" id="{38858263-A570-4407-8340-58C72B55F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45720"/>
          <a:ext cx="1150620" cy="10885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tabSelected="1" view="pageBreakPreview" topLeftCell="A19" zoomScaleNormal="100" zoomScaleSheetLayoutView="100" workbookViewId="0">
      <selection activeCell="A31" sqref="A31:XFD32"/>
    </sheetView>
  </sheetViews>
  <sheetFormatPr defaultRowHeight="13.8" x14ac:dyDescent="0.25"/>
  <cols>
    <col min="1" max="1" width="7" style="1" customWidth="1"/>
    <col min="2" max="2" width="7.88671875" style="23" customWidth="1"/>
    <col min="3" max="3" width="14.6640625" style="23" customWidth="1"/>
    <col min="4" max="4" width="25.88671875" style="1" customWidth="1"/>
    <col min="5" max="5" width="11.6640625" style="11" customWidth="1"/>
    <col min="6" max="6" width="10.33203125" style="1" customWidth="1"/>
    <col min="7" max="7" width="31.109375" style="1" customWidth="1"/>
    <col min="8" max="8" width="15.33203125" style="21" customWidth="1"/>
    <col min="9" max="9" width="4.6640625" style="21" customWidth="1"/>
    <col min="10" max="10" width="15.33203125" style="1" customWidth="1"/>
    <col min="11" max="11" width="18.6640625" style="1" customWidth="1"/>
  </cols>
  <sheetData>
    <row r="1" spans="1:11" ht="21" x14ac:dyDescent="0.25">
      <c r="A1" s="132" t="s">
        <v>28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</row>
    <row r="2" spans="1:11" ht="21" x14ac:dyDescent="0.25">
      <c r="A2" s="132" t="s">
        <v>27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</row>
    <row r="3" spans="1:11" ht="21" x14ac:dyDescent="0.25">
      <c r="A3" s="132" t="s">
        <v>54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</row>
    <row r="4" spans="1:11" ht="21" x14ac:dyDescent="0.25">
      <c r="A4" s="132" t="s">
        <v>55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</row>
    <row r="5" spans="1:11" ht="21" x14ac:dyDescent="0.25">
      <c r="A5" s="132" t="s">
        <v>56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</row>
    <row r="6" spans="1:11" ht="28.8" x14ac:dyDescent="0.25">
      <c r="A6" s="133" t="s">
        <v>49</v>
      </c>
      <c r="B6" s="133"/>
      <c r="C6" s="133"/>
      <c r="D6" s="133"/>
      <c r="E6" s="133"/>
      <c r="F6" s="133"/>
      <c r="G6" s="133"/>
      <c r="H6" s="133"/>
      <c r="I6" s="133"/>
      <c r="J6" s="133"/>
      <c r="K6" s="133"/>
    </row>
    <row r="7" spans="1:11" ht="21" x14ac:dyDescent="0.25">
      <c r="A7" s="134" t="s">
        <v>11</v>
      </c>
      <c r="B7" s="134"/>
      <c r="C7" s="134"/>
      <c r="D7" s="134"/>
      <c r="E7" s="134"/>
      <c r="F7" s="134"/>
      <c r="G7" s="134"/>
      <c r="H7" s="134"/>
      <c r="I7" s="134"/>
      <c r="J7" s="134"/>
      <c r="K7" s="134"/>
    </row>
    <row r="8" spans="1:11" ht="21.6" thickBot="1" x14ac:dyDescent="0.3">
      <c r="A8" s="134" t="s">
        <v>24</v>
      </c>
      <c r="B8" s="134"/>
      <c r="C8" s="134"/>
      <c r="D8" s="134"/>
      <c r="E8" s="134"/>
      <c r="F8" s="134"/>
      <c r="G8" s="134"/>
      <c r="H8" s="134"/>
      <c r="I8" s="134"/>
      <c r="J8" s="134"/>
      <c r="K8" s="134"/>
    </row>
    <row r="9" spans="1:11" ht="18" x14ac:dyDescent="0.25">
      <c r="A9" s="135" t="s">
        <v>16</v>
      </c>
      <c r="B9" s="136"/>
      <c r="C9" s="136"/>
      <c r="D9" s="136"/>
      <c r="E9" s="136"/>
      <c r="F9" s="136"/>
      <c r="G9" s="136"/>
      <c r="H9" s="136"/>
      <c r="I9" s="136"/>
      <c r="J9" s="136"/>
      <c r="K9" s="137"/>
    </row>
    <row r="10" spans="1:11" ht="18" x14ac:dyDescent="0.25">
      <c r="A10" s="138" t="s">
        <v>45</v>
      </c>
      <c r="B10" s="139"/>
      <c r="C10" s="139"/>
      <c r="D10" s="139"/>
      <c r="E10" s="139"/>
      <c r="F10" s="139"/>
      <c r="G10" s="139"/>
      <c r="H10" s="139"/>
      <c r="I10" s="139"/>
      <c r="J10" s="139"/>
      <c r="K10" s="140"/>
    </row>
    <row r="11" spans="1:11" ht="18" x14ac:dyDescent="0.25">
      <c r="A11" s="138" t="s">
        <v>50</v>
      </c>
      <c r="B11" s="139"/>
      <c r="C11" s="139"/>
      <c r="D11" s="139"/>
      <c r="E11" s="139"/>
      <c r="F11" s="139"/>
      <c r="G11" s="139"/>
      <c r="H11" s="139"/>
      <c r="I11" s="139"/>
      <c r="J11" s="139"/>
      <c r="K11" s="140"/>
    </row>
    <row r="12" spans="1:11" ht="21" x14ac:dyDescent="0.25">
      <c r="A12" s="129" t="s">
        <v>24</v>
      </c>
      <c r="B12" s="130"/>
      <c r="C12" s="130"/>
      <c r="D12" s="130"/>
      <c r="E12" s="130"/>
      <c r="F12" s="130"/>
      <c r="G12" s="130"/>
      <c r="H12" s="130"/>
      <c r="I12" s="130"/>
      <c r="J12" s="130"/>
      <c r="K12" s="131"/>
    </row>
    <row r="13" spans="1:11" ht="20.100000000000001" customHeight="1" x14ac:dyDescent="0.25">
      <c r="A13" s="113" t="s">
        <v>57</v>
      </c>
      <c r="B13" s="114"/>
      <c r="C13" s="114"/>
      <c r="D13" s="114"/>
      <c r="E13" s="2"/>
      <c r="F13" s="100" t="s">
        <v>58</v>
      </c>
      <c r="G13" s="100"/>
      <c r="H13" s="12"/>
      <c r="I13" s="12"/>
      <c r="J13" s="3"/>
      <c r="K13" s="65" t="s">
        <v>51</v>
      </c>
    </row>
    <row r="14" spans="1:11" ht="20.100000000000001" customHeight="1" x14ac:dyDescent="0.25">
      <c r="A14" s="115" t="s">
        <v>65</v>
      </c>
      <c r="B14" s="116"/>
      <c r="C14" s="116"/>
      <c r="D14" s="116"/>
      <c r="E14" s="4"/>
      <c r="F14" s="25" t="s">
        <v>59</v>
      </c>
      <c r="G14" s="25"/>
      <c r="H14" s="13"/>
      <c r="I14" s="13"/>
      <c r="J14" s="5"/>
      <c r="K14" s="66" t="s">
        <v>60</v>
      </c>
    </row>
    <row r="15" spans="1:11" ht="20.100000000000001" customHeight="1" x14ac:dyDescent="0.25">
      <c r="A15" s="117" t="s">
        <v>6</v>
      </c>
      <c r="B15" s="118"/>
      <c r="C15" s="118"/>
      <c r="D15" s="118"/>
      <c r="E15" s="118"/>
      <c r="F15" s="118"/>
      <c r="G15" s="119"/>
      <c r="H15" s="120" t="s">
        <v>0</v>
      </c>
      <c r="I15" s="121"/>
      <c r="J15" s="121"/>
      <c r="K15" s="122"/>
    </row>
    <row r="16" spans="1:11" ht="20.100000000000001" customHeight="1" x14ac:dyDescent="0.25">
      <c r="A16" s="67" t="s">
        <v>12</v>
      </c>
      <c r="B16" s="6"/>
      <c r="C16" s="6"/>
      <c r="D16" s="14"/>
      <c r="E16" s="15"/>
      <c r="F16" s="14"/>
      <c r="G16" s="62" t="s">
        <v>52</v>
      </c>
      <c r="H16" s="37" t="s">
        <v>29</v>
      </c>
      <c r="I16" s="38"/>
      <c r="J16" s="38"/>
      <c r="K16" s="68"/>
    </row>
    <row r="17" spans="1:11" ht="20.100000000000001" customHeight="1" x14ac:dyDescent="0.25">
      <c r="A17" s="67" t="s">
        <v>13</v>
      </c>
      <c r="B17" s="6"/>
      <c r="C17" s="6"/>
      <c r="D17" s="7"/>
      <c r="E17" s="24"/>
      <c r="F17" s="16"/>
      <c r="G17" s="63" t="s">
        <v>53</v>
      </c>
      <c r="H17" s="37" t="s">
        <v>31</v>
      </c>
      <c r="I17" s="38"/>
      <c r="J17" s="38"/>
      <c r="K17" s="69" t="s">
        <v>61</v>
      </c>
    </row>
    <row r="18" spans="1:11" ht="20.100000000000001" customHeight="1" x14ac:dyDescent="0.25">
      <c r="A18" s="67" t="s">
        <v>14</v>
      </c>
      <c r="B18" s="6"/>
      <c r="C18" s="6"/>
      <c r="D18" s="7"/>
      <c r="E18" s="24"/>
      <c r="F18" s="16"/>
      <c r="G18" s="63" t="s">
        <v>62</v>
      </c>
      <c r="H18" s="37" t="s">
        <v>32</v>
      </c>
      <c r="I18" s="38"/>
      <c r="J18" s="38"/>
      <c r="K18" s="69" t="s">
        <v>63</v>
      </c>
    </row>
    <row r="19" spans="1:11" ht="20.100000000000001" customHeight="1" thickBot="1" x14ac:dyDescent="0.3">
      <c r="A19" s="67" t="s">
        <v>10</v>
      </c>
      <c r="B19" s="26"/>
      <c r="C19" s="26"/>
      <c r="D19" s="16"/>
      <c r="F19" s="28"/>
      <c r="G19" s="64" t="s">
        <v>64</v>
      </c>
      <c r="H19" s="27" t="s">
        <v>30</v>
      </c>
      <c r="I19" s="70"/>
      <c r="J19" s="71"/>
      <c r="K19" s="72">
        <v>1</v>
      </c>
    </row>
    <row r="20" spans="1:11" ht="15" thickTop="1" thickBot="1" x14ac:dyDescent="0.3">
      <c r="A20" s="73"/>
      <c r="B20" s="8"/>
      <c r="C20" s="8"/>
      <c r="D20" s="9"/>
      <c r="E20" s="10"/>
      <c r="F20" s="9"/>
      <c r="G20" s="55"/>
      <c r="H20" s="17"/>
      <c r="I20" s="17"/>
      <c r="J20" s="9"/>
      <c r="K20" s="74"/>
    </row>
    <row r="21" spans="1:11" ht="28.2" customHeight="1" thickTop="1" x14ac:dyDescent="0.25">
      <c r="A21" s="75" t="s">
        <v>4</v>
      </c>
      <c r="B21" s="49" t="s">
        <v>8</v>
      </c>
      <c r="C21" s="49" t="s">
        <v>23</v>
      </c>
      <c r="D21" s="49" t="s">
        <v>1</v>
      </c>
      <c r="E21" s="50" t="s">
        <v>22</v>
      </c>
      <c r="F21" s="51" t="s">
        <v>5</v>
      </c>
      <c r="G21" s="49" t="s">
        <v>26</v>
      </c>
      <c r="H21" s="127" t="s">
        <v>38</v>
      </c>
      <c r="I21" s="128"/>
      <c r="J21" s="123" t="s">
        <v>18</v>
      </c>
      <c r="K21" s="125" t="s">
        <v>9</v>
      </c>
    </row>
    <row r="22" spans="1:11" ht="13.95" customHeight="1" x14ac:dyDescent="0.25">
      <c r="A22" s="76"/>
      <c r="B22" s="52"/>
      <c r="C22" s="52"/>
      <c r="D22" s="52"/>
      <c r="E22" s="53"/>
      <c r="F22" s="54"/>
      <c r="G22" s="52"/>
      <c r="H22" s="59"/>
      <c r="I22" s="60"/>
      <c r="J22" s="124"/>
      <c r="K22" s="126"/>
    </row>
    <row r="23" spans="1:11" ht="30" customHeight="1" x14ac:dyDescent="0.3">
      <c r="A23" s="141">
        <v>1</v>
      </c>
      <c r="B23" s="141" t="s">
        <v>66</v>
      </c>
      <c r="C23" s="141" t="s">
        <v>67</v>
      </c>
      <c r="D23" s="141" t="s">
        <v>68</v>
      </c>
      <c r="E23" s="141" t="s">
        <v>69</v>
      </c>
      <c r="F23" s="141" t="s">
        <v>46</v>
      </c>
      <c r="G23" s="141" t="s">
        <v>70</v>
      </c>
      <c r="H23" s="57"/>
      <c r="I23" s="61"/>
      <c r="J23" s="46"/>
      <c r="K23" s="77"/>
    </row>
    <row r="24" spans="1:11" ht="30" customHeight="1" x14ac:dyDescent="0.3">
      <c r="A24" s="141">
        <v>2</v>
      </c>
      <c r="B24" s="141" t="s">
        <v>71</v>
      </c>
      <c r="C24" s="141" t="s">
        <v>72</v>
      </c>
      <c r="D24" s="141" t="s">
        <v>73</v>
      </c>
      <c r="E24" s="141" t="s">
        <v>74</v>
      </c>
      <c r="F24" s="141" t="s">
        <v>20</v>
      </c>
      <c r="G24" s="141" t="s">
        <v>75</v>
      </c>
      <c r="H24" s="57"/>
      <c r="I24" s="56"/>
      <c r="J24" s="46"/>
      <c r="K24" s="78"/>
    </row>
    <row r="25" spans="1:11" ht="30" customHeight="1" x14ac:dyDescent="0.3">
      <c r="A25" s="141">
        <v>3</v>
      </c>
      <c r="B25" s="141" t="s">
        <v>76</v>
      </c>
      <c r="C25" s="141" t="s">
        <v>77</v>
      </c>
      <c r="D25" s="141" t="s">
        <v>78</v>
      </c>
      <c r="E25" s="141" t="s">
        <v>79</v>
      </c>
      <c r="F25" s="141" t="s">
        <v>47</v>
      </c>
      <c r="G25" s="141" t="s">
        <v>80</v>
      </c>
      <c r="H25" s="57"/>
      <c r="I25" s="56"/>
      <c r="J25" s="46"/>
      <c r="K25" s="78"/>
    </row>
    <row r="26" spans="1:11" ht="30" customHeight="1" x14ac:dyDescent="0.3">
      <c r="A26" s="141">
        <v>4</v>
      </c>
      <c r="B26" s="141" t="s">
        <v>81</v>
      </c>
      <c r="C26" s="141" t="s">
        <v>82</v>
      </c>
      <c r="D26" s="141" t="s">
        <v>83</v>
      </c>
      <c r="E26" s="141" t="s">
        <v>84</v>
      </c>
      <c r="F26" s="141" t="s">
        <v>20</v>
      </c>
      <c r="G26" s="141" t="s">
        <v>70</v>
      </c>
      <c r="H26" s="57"/>
      <c r="I26" s="56"/>
      <c r="J26" s="46"/>
      <c r="K26" s="78"/>
    </row>
    <row r="27" spans="1:11" ht="30" customHeight="1" x14ac:dyDescent="0.3">
      <c r="A27" s="141">
        <v>5</v>
      </c>
      <c r="B27" s="141" t="s">
        <v>85</v>
      </c>
      <c r="C27" s="141" t="s">
        <v>86</v>
      </c>
      <c r="D27" s="141" t="s">
        <v>87</v>
      </c>
      <c r="E27" s="141" t="s">
        <v>88</v>
      </c>
      <c r="F27" s="141" t="s">
        <v>46</v>
      </c>
      <c r="G27" s="141" t="s">
        <v>75</v>
      </c>
      <c r="H27" s="57"/>
      <c r="I27" s="56"/>
      <c r="J27" s="46"/>
      <c r="K27" s="78"/>
    </row>
    <row r="28" spans="1:11" ht="30" customHeight="1" x14ac:dyDescent="0.3">
      <c r="A28" s="141">
        <v>6</v>
      </c>
      <c r="B28" s="141" t="s">
        <v>89</v>
      </c>
      <c r="C28" s="141" t="s">
        <v>90</v>
      </c>
      <c r="D28" s="141" t="s">
        <v>91</v>
      </c>
      <c r="E28" s="141" t="s">
        <v>92</v>
      </c>
      <c r="F28" s="141" t="s">
        <v>20</v>
      </c>
      <c r="G28" s="141" t="s">
        <v>70</v>
      </c>
      <c r="H28" s="57"/>
      <c r="I28" s="56"/>
      <c r="J28" s="46"/>
      <c r="K28" s="78"/>
    </row>
    <row r="29" spans="1:11" ht="30" customHeight="1" x14ac:dyDescent="0.3">
      <c r="A29" s="141">
        <v>7</v>
      </c>
      <c r="B29" s="141" t="s">
        <v>93</v>
      </c>
      <c r="C29" s="141" t="s">
        <v>94</v>
      </c>
      <c r="D29" s="141" t="s">
        <v>95</v>
      </c>
      <c r="E29" s="141" t="s">
        <v>96</v>
      </c>
      <c r="F29" s="141" t="s">
        <v>47</v>
      </c>
      <c r="G29" s="141" t="s">
        <v>97</v>
      </c>
      <c r="H29" s="57"/>
      <c r="I29" s="56"/>
      <c r="J29" s="46"/>
      <c r="K29" s="78"/>
    </row>
    <row r="30" spans="1:11" ht="30" customHeight="1" x14ac:dyDescent="0.3">
      <c r="A30" s="141">
        <v>8</v>
      </c>
      <c r="B30" s="141" t="s">
        <v>98</v>
      </c>
      <c r="C30" s="141" t="s">
        <v>99</v>
      </c>
      <c r="D30" s="141" t="s">
        <v>100</v>
      </c>
      <c r="E30" s="141" t="s">
        <v>101</v>
      </c>
      <c r="F30" s="141" t="s">
        <v>46</v>
      </c>
      <c r="G30" s="141" t="s">
        <v>102</v>
      </c>
      <c r="H30" s="57"/>
      <c r="I30" s="56"/>
      <c r="J30" s="46"/>
      <c r="K30" s="78"/>
    </row>
    <row r="31" spans="1:11" ht="16.2" thickBot="1" x14ac:dyDescent="0.35">
      <c r="A31" s="79"/>
      <c r="B31" s="80"/>
      <c r="C31" s="80"/>
      <c r="D31" s="81"/>
      <c r="E31" s="82"/>
      <c r="F31" s="83"/>
      <c r="G31" s="83"/>
      <c r="H31" s="84"/>
      <c r="I31" s="84"/>
      <c r="J31" s="85"/>
      <c r="K31" s="86"/>
    </row>
    <row r="32" spans="1:11" ht="15" thickTop="1" x14ac:dyDescent="0.25">
      <c r="A32" s="101" t="s">
        <v>3</v>
      </c>
      <c r="B32" s="102"/>
      <c r="C32" s="102"/>
      <c r="D32" s="102"/>
      <c r="E32" s="36"/>
      <c r="F32" s="36"/>
      <c r="G32" s="103" t="s">
        <v>25</v>
      </c>
      <c r="H32" s="103"/>
      <c r="I32" s="102"/>
      <c r="J32" s="103"/>
      <c r="K32" s="104"/>
    </row>
    <row r="33" spans="1:11" x14ac:dyDescent="0.25">
      <c r="A33" s="87" t="s">
        <v>33</v>
      </c>
      <c r="B33" s="16"/>
      <c r="C33" s="16"/>
      <c r="D33" s="42"/>
      <c r="E33" s="19"/>
      <c r="F33" s="41"/>
      <c r="G33" s="18" t="s">
        <v>21</v>
      </c>
      <c r="H33" s="40">
        <v>6</v>
      </c>
      <c r="I33" s="43"/>
      <c r="J33" s="58" t="s">
        <v>19</v>
      </c>
      <c r="K33" s="88">
        <f>COUNTIF(F23:F30,"ЗМС")</f>
        <v>0</v>
      </c>
    </row>
    <row r="34" spans="1:11" x14ac:dyDescent="0.25">
      <c r="A34" s="87" t="s">
        <v>34</v>
      </c>
      <c r="B34" s="16"/>
      <c r="C34" s="16"/>
      <c r="D34" s="42"/>
      <c r="E34" s="1"/>
      <c r="F34" s="89"/>
      <c r="G34" s="20" t="s">
        <v>43</v>
      </c>
      <c r="H34" s="39">
        <f>H35+H38</f>
        <v>8</v>
      </c>
      <c r="I34" s="90"/>
      <c r="J34" s="58" t="s">
        <v>15</v>
      </c>
      <c r="K34" s="88">
        <f>COUNTIF(F23:F30,"МСМК")</f>
        <v>0</v>
      </c>
    </row>
    <row r="35" spans="1:11" x14ac:dyDescent="0.25">
      <c r="A35" s="87" t="s">
        <v>35</v>
      </c>
      <c r="B35" s="16"/>
      <c r="C35" s="16"/>
      <c r="D35" s="42"/>
      <c r="E35" s="1"/>
      <c r="F35" s="89"/>
      <c r="G35" s="20" t="s">
        <v>44</v>
      </c>
      <c r="H35" s="39">
        <f>H36+H37+H39</f>
        <v>8</v>
      </c>
      <c r="I35" s="90"/>
      <c r="J35" s="58" t="s">
        <v>17</v>
      </c>
      <c r="K35" s="88">
        <f>COUNTIF(F24:F31,"МС")</f>
        <v>0</v>
      </c>
    </row>
    <row r="36" spans="1:11" x14ac:dyDescent="0.25">
      <c r="A36" s="87" t="s">
        <v>36</v>
      </c>
      <c r="B36" s="16"/>
      <c r="C36" s="16"/>
      <c r="D36" s="42"/>
      <c r="E36" s="1"/>
      <c r="F36" s="89"/>
      <c r="G36" s="20" t="s">
        <v>39</v>
      </c>
      <c r="H36" s="40">
        <f>COUNT(A23:A30)</f>
        <v>8</v>
      </c>
      <c r="I36" s="91"/>
      <c r="J36" s="58" t="s">
        <v>20</v>
      </c>
      <c r="K36" s="88">
        <f>COUNTIF(F23:F32,"КМС")</f>
        <v>3</v>
      </c>
    </row>
    <row r="37" spans="1:11" x14ac:dyDescent="0.25">
      <c r="A37" s="87"/>
      <c r="B37" s="16"/>
      <c r="C37" s="16"/>
      <c r="D37" s="42"/>
      <c r="E37" s="1"/>
      <c r="F37" s="89"/>
      <c r="G37" s="20" t="s">
        <v>40</v>
      </c>
      <c r="H37" s="40">
        <f>COUNTIF(A23:A30,"НФ")</f>
        <v>0</v>
      </c>
      <c r="I37" s="91"/>
      <c r="J37" s="47" t="s">
        <v>46</v>
      </c>
      <c r="K37" s="88">
        <f>COUNTIF(F23:F33,"1 сп.р.")</f>
        <v>3</v>
      </c>
    </row>
    <row r="38" spans="1:11" x14ac:dyDescent="0.25">
      <c r="A38" s="87"/>
      <c r="B38" s="16"/>
      <c r="C38" s="16"/>
      <c r="D38" s="42"/>
      <c r="E38" s="1"/>
      <c r="F38" s="89"/>
      <c r="G38" s="20" t="s">
        <v>41</v>
      </c>
      <c r="H38" s="29">
        <f>COUNTIF(A23:A30,"НС")</f>
        <v>0</v>
      </c>
      <c r="I38" s="92"/>
      <c r="J38" s="48" t="s">
        <v>48</v>
      </c>
      <c r="K38" s="88">
        <f>COUNTIF(F23:F34,"2 сп.р.")</f>
        <v>0</v>
      </c>
    </row>
    <row r="39" spans="1:11" x14ac:dyDescent="0.25">
      <c r="A39" s="87"/>
      <c r="B39" s="16"/>
      <c r="C39" s="16"/>
      <c r="D39" s="42"/>
      <c r="E39" s="22"/>
      <c r="F39" s="44"/>
      <c r="G39" s="20" t="s">
        <v>42</v>
      </c>
      <c r="H39" s="29">
        <f>COUNTIF(A23:A30,"ДСКВ")</f>
        <v>0</v>
      </c>
      <c r="I39" s="45"/>
      <c r="J39" s="47" t="s">
        <v>47</v>
      </c>
      <c r="K39" s="88">
        <f>COUNTIF(F23:F35,"3 сп.р.")</f>
        <v>2</v>
      </c>
    </row>
    <row r="40" spans="1:11" x14ac:dyDescent="0.25">
      <c r="A40" s="93"/>
      <c r="K40" s="94"/>
    </row>
    <row r="41" spans="1:11" ht="15.6" x14ac:dyDescent="0.25">
      <c r="A41" s="106" t="s">
        <v>2</v>
      </c>
      <c r="B41" s="107"/>
      <c r="C41" s="107"/>
      <c r="D41" s="107"/>
      <c r="E41" s="108" t="s">
        <v>7</v>
      </c>
      <c r="F41" s="108"/>
      <c r="G41" s="108"/>
      <c r="H41" s="108"/>
      <c r="I41" s="108" t="s">
        <v>37</v>
      </c>
      <c r="J41" s="108"/>
      <c r="K41" s="109"/>
    </row>
    <row r="42" spans="1:11" x14ac:dyDescent="0.25">
      <c r="A42" s="93"/>
      <c r="B42" s="1"/>
      <c r="C42" s="1"/>
      <c r="E42" s="1"/>
      <c r="F42" s="19"/>
      <c r="G42" s="19"/>
      <c r="H42" s="19"/>
      <c r="I42" s="19"/>
      <c r="J42" s="19"/>
      <c r="K42" s="95"/>
    </row>
    <row r="43" spans="1:11" x14ac:dyDescent="0.25">
      <c r="A43" s="96"/>
      <c r="D43" s="23"/>
      <c r="E43" s="97"/>
      <c r="F43" s="23"/>
      <c r="G43" s="23"/>
      <c r="H43" s="98"/>
      <c r="I43" s="98"/>
      <c r="J43" s="23"/>
      <c r="K43" s="99"/>
    </row>
    <row r="44" spans="1:11" x14ac:dyDescent="0.25">
      <c r="A44" s="96"/>
      <c r="D44" s="23"/>
      <c r="E44" s="97"/>
      <c r="F44" s="23"/>
      <c r="G44" s="23"/>
      <c r="H44" s="98"/>
      <c r="I44" s="98"/>
      <c r="J44" s="23"/>
      <c r="K44" s="99"/>
    </row>
    <row r="45" spans="1:11" x14ac:dyDescent="0.25">
      <c r="A45" s="96"/>
      <c r="D45" s="23"/>
      <c r="E45" s="97"/>
      <c r="F45" s="23"/>
      <c r="G45" s="23"/>
      <c r="H45" s="98"/>
      <c r="I45" s="98"/>
      <c r="J45" s="23"/>
      <c r="K45" s="99"/>
    </row>
    <row r="46" spans="1:11" x14ac:dyDescent="0.25">
      <c r="A46" s="96"/>
      <c r="D46" s="23"/>
      <c r="E46" s="97"/>
      <c r="F46" s="23"/>
      <c r="G46" s="23"/>
      <c r="H46" s="98"/>
      <c r="I46" s="98"/>
      <c r="J46" s="23"/>
      <c r="K46" s="99"/>
    </row>
    <row r="47" spans="1:11" ht="16.2" thickBot="1" x14ac:dyDescent="0.3">
      <c r="A47" s="110" t="str">
        <f>G18</f>
        <v>БУКОВА О.Ю. (IК, г. Пенза)</v>
      </c>
      <c r="B47" s="111"/>
      <c r="C47" s="111"/>
      <c r="D47" s="111"/>
      <c r="E47" s="111" t="str">
        <f>G17</f>
        <v>БОЯРОВ В.В. (ВК, г. Саранск)</v>
      </c>
      <c r="F47" s="111"/>
      <c r="G47" s="111"/>
      <c r="H47" s="111"/>
      <c r="I47" s="111" t="str">
        <f>G19</f>
        <v>КОЧЕТКОВ Д.А. (ВК, г. Саранск)</v>
      </c>
      <c r="J47" s="111"/>
      <c r="K47" s="112"/>
    </row>
    <row r="49" spans="1:11" ht="18" x14ac:dyDescent="0.25">
      <c r="A49" s="32"/>
      <c r="B49" s="33"/>
      <c r="C49" s="33"/>
      <c r="D49" s="32"/>
      <c r="E49" s="34"/>
      <c r="F49" s="32"/>
      <c r="G49" s="32"/>
      <c r="H49" s="35"/>
      <c r="I49" s="35"/>
      <c r="J49" s="32"/>
      <c r="K49" s="32"/>
    </row>
    <row r="50" spans="1:11" ht="21" x14ac:dyDescent="0.25">
      <c r="A50" s="30"/>
      <c r="B50" s="30"/>
      <c r="C50" s="31"/>
      <c r="D50" s="105"/>
      <c r="E50" s="105"/>
      <c r="F50" s="105"/>
      <c r="G50" s="105"/>
    </row>
    <row r="51" spans="1:11" ht="18" x14ac:dyDescent="0.25">
      <c r="D51" s="32"/>
    </row>
  </sheetData>
  <autoFilter ref="A22:I22">
    <sortState ref="A23:I35">
      <sortCondition ref="A22"/>
    </sortState>
  </autoFilter>
  <mergeCells count="28">
    <mergeCell ref="A12:K12"/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A13:D13"/>
    <mergeCell ref="A14:D14"/>
    <mergeCell ref="A15:G15"/>
    <mergeCell ref="H15:K15"/>
    <mergeCell ref="J21:J22"/>
    <mergeCell ref="K21:K22"/>
    <mergeCell ref="H21:I21"/>
    <mergeCell ref="A32:D32"/>
    <mergeCell ref="G32:K32"/>
    <mergeCell ref="D50:G50"/>
    <mergeCell ref="A41:D41"/>
    <mergeCell ref="E41:H41"/>
    <mergeCell ref="I41:K41"/>
    <mergeCell ref="A47:D47"/>
    <mergeCell ref="E47:H47"/>
    <mergeCell ref="I47:K47"/>
  </mergeCells>
  <printOptions horizontalCentered="1"/>
  <pageMargins left="0.31496062992125984" right="0.31496062992125984" top="0.35433070866141736" bottom="0.35433070866141736" header="0.11811023622047245" footer="0.11811023622047245"/>
  <pageSetup paperSize="9"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КЛАССИК</vt:lpstr>
      <vt:lpstr>КЛАССИК!Область_печати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Ольга</cp:lastModifiedBy>
  <cp:lastPrinted>2025-04-26T13:24:13Z</cp:lastPrinted>
  <dcterms:created xsi:type="dcterms:W3CDTF">1996-10-08T23:32:33Z</dcterms:created>
  <dcterms:modified xsi:type="dcterms:W3CDTF">2025-04-26T13:24:17Z</dcterms:modified>
</cp:coreProperties>
</file>