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ОМСК КР -4эт и ВС  13-16 июня 2025\протоколы\"/>
    </mc:Choice>
  </mc:AlternateContent>
  <xr:revisionPtr revIDLastSave="0" documentId="13_ncr:1_{D1189106-5B52-4F63-8F91-1EC48D2DAA82}" xr6:coauthVersionLast="47" xr6:coauthVersionMax="47" xr10:uidLastSave="{00000000-0000-0000-0000-000000000000}"/>
  <bookViews>
    <workbookView xWindow="-110" yWindow="-110" windowWidth="19420" windowHeight="10300" xr2:uid="{7AB7C1A0-F4D6-401F-B592-B358AD8E7AC0}"/>
  </bookViews>
  <sheets>
    <sheet name="ВС Ю-ры 17-18-оф.протокол " sheetId="1" r:id="rId1"/>
    <sheet name="ВС Ю13-14-оф.протокол" sheetId="2" r:id="rId2"/>
    <sheet name="ВС Ю-ки17-18-оф.протокол" sheetId="3" r:id="rId3"/>
    <sheet name="ВС Д15-16-оф.протокол " sheetId="4" r:id="rId4"/>
  </sheets>
  <externalReferences>
    <externalReference r:id="rId5"/>
  </externalReferences>
  <definedNames>
    <definedName name="_xlnm.Print_Titles" localSheetId="3">'ВС Д15-16-оф.протокол '!$21:$21</definedName>
    <definedName name="_xlnm.Print_Titles" localSheetId="1">'ВС Ю13-14-оф.протокол'!$21:$21</definedName>
    <definedName name="_xlnm.Print_Titles" localSheetId="2">'ВС Ю-ки17-18-оф.протокол'!$21:$21</definedName>
    <definedName name="_xlnm.Print_Titles" localSheetId="0">'ВС Ю-ры 17-18-оф.протокол '!$21:$21</definedName>
    <definedName name="_xlnm.Print_Area" localSheetId="3">'ВС Д15-16-оф.протокол '!$A$1:$N$60</definedName>
    <definedName name="_xlnm.Print_Area" localSheetId="1">'ВС Ю13-14-оф.протокол'!$A$1:$N$45</definedName>
    <definedName name="_xlnm.Print_Area" localSheetId="2">'ВС Ю-ки17-18-оф.протокол'!$A$1:$N$47</definedName>
    <definedName name="_xlnm.Print_Area" localSheetId="0">'ВС Ю-ры 17-18-оф.протокол 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4" l="1"/>
  <c r="G42" i="4"/>
  <c r="D42" i="4"/>
  <c r="L35" i="4"/>
  <c r="H33" i="4"/>
  <c r="N32" i="4"/>
  <c r="H32" i="4"/>
  <c r="H31" i="4"/>
  <c r="N28" i="4"/>
  <c r="L24" i="4"/>
  <c r="G24" i="4"/>
  <c r="F24" i="4"/>
  <c r="E24" i="4"/>
  <c r="D24" i="4"/>
  <c r="C24" i="4"/>
  <c r="L23" i="4"/>
  <c r="G23" i="4"/>
  <c r="F23" i="4"/>
  <c r="N27" i="4" s="1"/>
  <c r="E23" i="4"/>
  <c r="D23" i="4"/>
  <c r="C23" i="4"/>
  <c r="L43" i="3"/>
  <c r="G43" i="3"/>
  <c r="D43" i="3"/>
  <c r="L36" i="3"/>
  <c r="N34" i="3"/>
  <c r="H34" i="3"/>
  <c r="H33" i="3"/>
  <c r="H32" i="3"/>
  <c r="L25" i="3"/>
  <c r="G25" i="3"/>
  <c r="F25" i="3"/>
  <c r="E25" i="3"/>
  <c r="D25" i="3"/>
  <c r="C25" i="3"/>
  <c r="L24" i="3"/>
  <c r="G24" i="3"/>
  <c r="F24" i="3"/>
  <c r="E24" i="3"/>
  <c r="D24" i="3"/>
  <c r="C24" i="3"/>
  <c r="L23" i="3"/>
  <c r="G23" i="3"/>
  <c r="F23" i="3"/>
  <c r="N30" i="3" s="1"/>
  <c r="E23" i="3"/>
  <c r="D23" i="3"/>
  <c r="C23" i="3"/>
  <c r="L41" i="2"/>
  <c r="G41" i="2"/>
  <c r="D41" i="2"/>
  <c r="L34" i="2"/>
  <c r="H32" i="2"/>
  <c r="N31" i="2"/>
  <c r="H31" i="2"/>
  <c r="N30" i="2"/>
  <c r="H30" i="2"/>
  <c r="N27" i="2"/>
  <c r="N26" i="2"/>
  <c r="L23" i="2"/>
  <c r="G23" i="2"/>
  <c r="F23" i="2"/>
  <c r="N32" i="2" s="1"/>
  <c r="E23" i="2"/>
  <c r="D23" i="2"/>
  <c r="C23" i="2"/>
  <c r="L46" i="1"/>
  <c r="G46" i="1"/>
  <c r="D46" i="1"/>
  <c r="L39" i="1"/>
  <c r="H37" i="1"/>
  <c r="N36" i="1"/>
  <c r="H36" i="1"/>
  <c r="H35" i="1"/>
  <c r="H34" i="1"/>
  <c r="N33" i="1"/>
  <c r="L28" i="1"/>
  <c r="G28" i="1"/>
  <c r="F28" i="1"/>
  <c r="E28" i="1"/>
  <c r="D28" i="1"/>
  <c r="C28" i="1"/>
  <c r="L27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31" i="1" s="1" a="1"/>
  <c r="H31" i="1" s="1"/>
  <c r="F23" i="1"/>
  <c r="N32" i="1" s="1"/>
  <c r="E23" i="1"/>
  <c r="D23" i="1"/>
  <c r="C23" i="1"/>
  <c r="N29" i="4" l="1"/>
  <c r="N30" i="4"/>
  <c r="N33" i="4"/>
  <c r="N28" i="2"/>
  <c r="N28" i="3"/>
  <c r="N31" i="3"/>
  <c r="N34" i="1"/>
  <c r="N37" i="1"/>
  <c r="N32" i="3"/>
  <c r="N31" i="1"/>
  <c r="N35" i="1"/>
  <c r="N29" i="2"/>
  <c r="N29" i="3"/>
  <c r="N33" i="3"/>
  <c r="N3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<sst xmlns="http://schemas.openxmlformats.org/spreadsheetml/2006/main" count="260" uniqueCount="69">
  <si>
    <t>Министерство спорта Российской Федерации</t>
  </si>
  <si>
    <t>Министерство спорта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</si>
  <si>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</si>
  <si>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</si>
  <si>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</si>
  <si>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</si>
  <si>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</si>
  <si>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</si>
  <si>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</si>
  <si>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МЕСТО ПРОВЕДЕНИЯ: г. Омск, "Парк Фристайл"</t>
  </si>
  <si>
    <t>НАЧАЛО ГОНКИ:</t>
  </si>
  <si>
    <t>16:00</t>
  </si>
  <si>
    <t>Номер-код ВРВС - 0080061612Я</t>
  </si>
  <si>
    <t>ДАТА ПРОВЕДЕНИЯ: 13 - 16 июня 2025 года</t>
  </si>
  <si>
    <t>ОКОНЧАНИЕ ГОНКИ:</t>
  </si>
  <si>
    <t>17:00</t>
  </si>
  <si>
    <t>ЕКП 2025 № - 2008550021030127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</si>
  <si>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</si>
  <si>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</si>
  <si>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</si>
  <si>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</si>
  <si>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</si>
  <si>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СЛАБКОВСКАЯ В.Н. ( ВК, г. ОМСК)</t>
  </si>
  <si>
    <t>ВЫСОТА СТАРТОВОЙ ГОРЫ (HD)(м):</t>
  </si>
  <si>
    <t>ГЛАВНЫЙ СЕКРЕТАРЬ:</t>
  </si>
  <si>
    <t>КОЧЕТКОВА Е.А. ( ВК, г. ОМСК)</t>
  </si>
  <si>
    <t>КОНТРОЛЬНОЕ ВРЕМЯ (МИН):</t>
  </si>
  <si>
    <t>СУДЬЯ НА ФИНИШЕ:</t>
  </si>
  <si>
    <t xml:space="preserve">ВЫСОЦКИЙ С.М. (1К, г. МОСКВА)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</si>
  <si>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</si>
  <si>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</si>
  <si>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</si>
  <si>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</si>
  <si>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</si>
  <si>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</si>
  <si>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</si>
  <si>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</si>
  <si>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</si>
  <si>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</si>
  <si>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</si>
  <si>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</si>
  <si>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</si>
  <si>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</si>
  <si>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</si>
  <si>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</si>
  <si>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</si>
  <si>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</si>
  <si>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</si>
  <si>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</si>
  <si>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</si>
  <si>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</si>
  <si>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</si>
  <si>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</si>
  <si>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</si>
  <si>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</si>
  <si>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</si>
  <si>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</si>
  <si>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</si>
  <si>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</si>
  <si>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</si>
  <si>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</si>
  <si>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</si>
  <si>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</si>
  <si>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</si>
  <si>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</si>
  <si>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ЮНОШИ 13-14 ЛЕТ</t>
  </si>
  <si>
    <t>ЮНИОРКИ 17-18 ЛЕТ</t>
  </si>
  <si>
    <t>ДЕВУШКИ 15-16 ЛЕТ</t>
  </si>
  <si>
    <t>НАЗВАНИЕ ТРАССЫ / РЕГ.НОМЕР: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</si>
</sst>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/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0" fillId="0" borderId="11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49" fontId="10" fillId="0" borderId="11" xfId="1" applyNumberFormat="1" applyFont="1" applyBorder="1" applyAlignment="1">
      <alignment vertical="center"/>
    </xf>
    <xf numFmtId="0" fontId="11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4" fillId="0" borderId="13" xfId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/>
    </xf>
    <xf numFmtId="0" fontId="10" fillId="0" borderId="14" xfId="1" applyFont="1" applyBorder="1" applyAlignment="1">
      <alignment horizontal="right" vertical="center"/>
    </xf>
    <xf numFmtId="49" fontId="12" fillId="0" borderId="15" xfId="1" applyNumberFormat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49" fontId="12" fillId="0" borderId="13" xfId="1" applyNumberFormat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10" fillId="0" borderId="14" xfId="1" applyFont="1" applyBorder="1" applyAlignment="1">
      <alignment horizontal="right"/>
    </xf>
    <xf numFmtId="49" fontId="12" fillId="0" borderId="15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vertical="center"/>
    </xf>
    <xf numFmtId="1" fontId="10" fillId="0" borderId="16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49" fontId="4" fillId="0" borderId="17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3" borderId="24" xfId="1" applyNumberFormat="1" applyFont="1" applyFill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14" fontId="18" fillId="0" borderId="24" xfId="1" applyNumberFormat="1" applyFont="1" applyBorder="1" applyAlignment="1">
      <alignment horizontal="center" vertical="center"/>
    </xf>
    <xf numFmtId="2" fontId="18" fillId="0" borderId="24" xfId="2" applyNumberFormat="1" applyFont="1" applyBorder="1" applyAlignment="1">
      <alignment horizontal="center" vertical="center"/>
    </xf>
    <xf numFmtId="1" fontId="18" fillId="0" borderId="24" xfId="2" applyNumberFormat="1" applyFont="1" applyBorder="1" applyAlignment="1">
      <alignment horizontal="center" vertical="center"/>
    </xf>
    <xf numFmtId="2" fontId="19" fillId="0" borderId="24" xfId="2" applyNumberFormat="1" applyFont="1" applyBorder="1" applyAlignment="1">
      <alignment horizontal="center" vertical="center"/>
    </xf>
    <xf numFmtId="0" fontId="4" fillId="4" borderId="24" xfId="3" applyFont="1" applyFill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/>
    </xf>
    <xf numFmtId="0" fontId="20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9" fillId="2" borderId="29" xfId="1" applyFont="1" applyFill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49" fontId="10" fillId="0" borderId="15" xfId="1" applyNumberFormat="1" applyFont="1" applyBorder="1" applyAlignment="1">
      <alignment vertical="center"/>
    </xf>
    <xf numFmtId="0" fontId="21" fillId="4" borderId="14" xfId="1" applyFont="1" applyFill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9" fontId="4" fillId="0" borderId="32" xfId="1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1" fillId="0" borderId="14" xfId="2" applyFont="1" applyBorder="1" applyAlignment="1">
      <alignment horizontal="right" vertical="center"/>
    </xf>
    <xf numFmtId="0" fontId="4" fillId="0" borderId="3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" fillId="0" borderId="34" xfId="2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49" fontId="4" fillId="0" borderId="26" xfId="2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49" fontId="10" fillId="0" borderId="13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vertical="center"/>
    </xf>
    <xf numFmtId="0" fontId="11" fillId="2" borderId="12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8" fillId="0" borderId="35" xfId="1" applyFont="1" applyBorder="1" applyAlignment="1">
      <alignment vertical="center"/>
    </xf>
    <xf numFmtId="0" fontId="18" fillId="0" borderId="36" xfId="1" applyFont="1" applyBorder="1" applyAlignment="1">
      <alignment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16" fillId="0" borderId="24" xfId="1" applyFont="1" applyBorder="1" applyAlignment="1">
      <alignment horizontal="center" vertical="center"/>
    </xf>
    <xf numFmtId="0" fontId="16" fillId="4" borderId="24" xfId="3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4" fillId="0" borderId="5" xfId="1" applyFont="1" applyBorder="1" applyAlignment="1">
      <alignment horizontal="center"/>
    </xf>
    <xf numFmtId="0" fontId="18" fillId="0" borderId="6" xfId="1" applyFont="1" applyBorder="1" applyAlignment="1">
      <alignment vertical="center" wrapText="1"/>
    </xf>
    <xf numFmtId="0" fontId="16" fillId="0" borderId="27" xfId="2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49" fontId="13" fillId="3" borderId="20" xfId="1" applyNumberFormat="1" applyFont="1" applyFill="1" applyBorder="1" applyAlignment="1">
      <alignment horizontal="center" vertical="center" wrapText="1"/>
    </xf>
    <xf numFmtId="49" fontId="13" fillId="3" borderId="21" xfId="1" applyNumberFormat="1" applyFont="1" applyFill="1" applyBorder="1" applyAlignment="1">
      <alignment horizontal="center" vertical="center" wrapText="1"/>
    </xf>
    <xf numFmtId="49" fontId="13" fillId="3" borderId="25" xfId="1" applyNumberFormat="1" applyFont="1" applyFill="1" applyBorder="1" applyAlignment="1">
      <alignment horizontal="center" vertical="center" wrapText="1"/>
    </xf>
    <xf numFmtId="49" fontId="13" fillId="3" borderId="26" xfId="1" applyNumberFormat="1" applyFont="1" applyFill="1" applyBorder="1" applyAlignment="1">
      <alignment horizontal="center" vertical="center" wrapText="1"/>
    </xf>
    <xf numFmtId="49" fontId="13" fillId="3" borderId="19" xfId="1" applyNumberFormat="1" applyFont="1" applyFill="1" applyBorder="1" applyAlignment="1">
      <alignment horizontal="center" vertical="center" wrapText="1"/>
    </xf>
    <xf numFmtId="49" fontId="13" fillId="2" borderId="19" xfId="3" applyNumberFormat="1" applyFont="1" applyFill="1" applyBorder="1" applyAlignment="1">
      <alignment horizontal="center" vertical="center" wrapText="1"/>
    </xf>
    <xf numFmtId="49" fontId="13" fillId="2" borderId="24" xfId="3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816D2077-E014-4830-B6BD-E9AE9958104F}"/>
    <cellStyle name="Обычный 6" xfId="2" xr:uid="{A0E7C4C7-735A-4D40-A5A2-882CA63FF62C}"/>
    <cellStyle name="Обычный_ID4938_RS_1" xfId="4" xr:uid="{BF14CEF8-A049-47F0-A63C-662598A9B61A}"/>
    <cellStyle name="Обычный_Стартовый протокол Смирнов_20101106_Results" xfId="3" xr:uid="{A1E7B66F-8D81-48E4-88CB-1AAE3942B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120809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B33457-D931-4538-B71F-27E8E6678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13356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1124847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147374BD-A2A9-492C-AFA0-58EF2E5623D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40735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C0BD64D-4CB9-47A1-8760-D4203A212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102448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9F415012-AA33-4F2E-97AE-E1BB4D68A2B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68FD853-218D-4D98-BAE4-340C7A28A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169758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3D934D73-A46F-461B-AED8-79F28C5D227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460200</xdr:colOff>
      <xdr:row>1</xdr:row>
      <xdr:rowOff>3872</xdr:rowOff>
    </xdr:from>
    <xdr:to>
      <xdr:col>13</xdr:col>
      <xdr:colOff>547670</xdr:colOff>
      <xdr:row>3</xdr:row>
      <xdr:rowOff>118171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0F888BF-EFDB-432A-990B-0744440B8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2080700" y="257872"/>
          <a:ext cx="1052670" cy="62229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218168</xdr:rowOff>
    </xdr:from>
    <xdr:to>
      <xdr:col>2</xdr:col>
      <xdr:colOff>351745</xdr:colOff>
      <xdr:row>3</xdr:row>
      <xdr:rowOff>80056</xdr:rowOff>
    </xdr:to>
    <xdr:pic>
      <xdr:nvPicPr>
        <xdr:cNvPr id="6" name="Рисунок 4">
          <a:extLst>
            <a:ext uri="{FF2B5EF4-FFF2-40B4-BE49-F238E27FC236}">
              <a16:creationId xmlns:a16="http://schemas.microsoft.com/office/drawing/2014/main" id="{BA8682F1-4955-4C6A-B133-F510C84501E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357" y="218168"/>
          <a:ext cx="1087438" cy="623888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60;&#1056;&#1048;&#1057;&#1058;&#1040;&#1049;&#1051;%202025\&#1054;&#1052;&#1057;&#1050;%20&#1050;&#1056;%20-4&#1101;&#1090;%20&#1080;%20&#1042;&#1057;%20%2013-16%20&#1080;&#1102;&#1085;&#1103;%202025\&#1056;&#1072;&#1073;&#1086;&#1095;&#1072;&#1103;%20&#1050;&#1056;-4&#1101;&#1090;.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 Женщины-сумма"/>
      <sheetName val="КР Мужчины-сумма"/>
      <sheetName val="список"/>
      <sheetName val="спиУЧ-ВС "/>
      <sheetName val="спиУЧ-КР"/>
      <sheetName val="КР"/>
      <sheetName val="КР Женщины-оф.протокол"/>
      <sheetName val="КР Мужчины-оф.протокол"/>
      <sheetName val="ВС Ю-ры 17-18-оф.протокол "/>
      <sheetName val="ВС Ю13-14-оф.протокол"/>
      <sheetName val="ВС Ю-ки17-18-оф.протокол"/>
      <sheetName val="ВС Д15-16-оф.протокол "/>
      <sheetName val="список ПОО"/>
      <sheetName val="ПОО-Ю13-14"/>
      <sheetName val="ПОО-Д15-16"/>
      <sheetName val="ПОО-Ю-ры (2)"/>
      <sheetName val="ЧОО-муж"/>
      <sheetName val=" список мужчины КР"/>
      <sheetName val="Стартовый фин.муж."/>
      <sheetName val="список женщины КР"/>
      <sheetName val="Стартовый фин.ж"/>
      <sheetName val="Стартовый финал жен"/>
      <sheetName val="список Ю17-18-ВС "/>
      <sheetName val="Стартовый фин Ю17-18. "/>
      <sheetName val="список Ю15-16-ВС."/>
      <sheetName val="Стартовый фин ВС Ю15-16"/>
      <sheetName val="список Ю13-14-ВС. "/>
      <sheetName val="Стартовый квал ВС Ю13-14"/>
      <sheetName val="список Ю-ки17-18-ВС"/>
      <sheetName val="Стартовый фин ВС Ю-ки 17-18"/>
      <sheetName val="список Д15-16-ВС"/>
      <sheetName val="Стартовый фин ВС Д 15-16"/>
    </sheetNames>
    <definedNames>
      <definedName name="_xlnm.Print_Area" refersTo="='список'!$A$1:$G$147" sheetId="2"/>
    </definedNames>
    <sheetDataSet>
      <sheetData sheetId="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</v>
          </cell>
          <cell r="C23">
            <v>10135461086</v>
          </cell>
          <cell r="D23" t="str">
            <v>НАСКОВЕЦ Павел Александрович</v>
          </cell>
          <cell r="E23">
            <v>39659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17</v>
          </cell>
          <cell r="C24">
            <v>10140877932</v>
          </cell>
          <cell r="D24" t="str">
            <v>ОСЬМУХА Ярослав Артёмович</v>
          </cell>
          <cell r="E24">
            <v>39373</v>
          </cell>
          <cell r="F24" t="str">
            <v>1 СР</v>
          </cell>
          <cell r="G24" t="str">
            <v>Ростовская область</v>
          </cell>
        </row>
        <row r="25">
          <cell r="A25">
            <v>3</v>
          </cell>
          <cell r="B25">
            <v>14</v>
          </cell>
          <cell r="C25">
            <v>10140571875</v>
          </cell>
          <cell r="D25" t="str">
            <v>ФЕДОРОВ Максим Артемович</v>
          </cell>
          <cell r="E25">
            <v>39304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16</v>
          </cell>
          <cell r="C26">
            <v>10133903632</v>
          </cell>
          <cell r="D26" t="str">
            <v>БАБИКОВ Тимур Алексеевич</v>
          </cell>
          <cell r="E26">
            <v>39302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15</v>
          </cell>
          <cell r="C27">
            <v>10152488024</v>
          </cell>
          <cell r="D27" t="str">
            <v>МИХАЛЕВ Даниил Михайлович</v>
          </cell>
          <cell r="E27">
            <v>39794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C28">
            <v>10097381415</v>
          </cell>
          <cell r="D28" t="str">
            <v>РИЗАЕВА Дарья</v>
          </cell>
          <cell r="E28">
            <v>35351</v>
          </cell>
          <cell r="F28" t="str">
            <v>МС</v>
          </cell>
          <cell r="G28" t="str">
            <v>Самарская область</v>
          </cell>
        </row>
        <row r="29">
          <cell r="A29">
            <v>7</v>
          </cell>
          <cell r="C29">
            <v>10144340125</v>
          </cell>
          <cell r="D29" t="str">
            <v>КОРАБЕЛЬЩИКОВА Татьяна</v>
          </cell>
          <cell r="E29">
            <v>36347</v>
          </cell>
          <cell r="F29" t="str">
            <v>КМС</v>
          </cell>
          <cell r="G29" t="str">
            <v>Московская область</v>
          </cell>
        </row>
        <row r="30">
          <cell r="A30">
            <v>8</v>
          </cell>
          <cell r="C30">
            <v>10119777503</v>
          </cell>
          <cell r="D30" t="str">
            <v>ЧЕРНЯВСКАЯ Софья</v>
          </cell>
          <cell r="E30">
            <v>38237</v>
          </cell>
          <cell r="F30" t="str">
            <v>КМС</v>
          </cell>
          <cell r="G30" t="str">
            <v>Москва</v>
          </cell>
        </row>
        <row r="31">
          <cell r="A31">
            <v>9</v>
          </cell>
          <cell r="C31">
            <v>10140144873</v>
          </cell>
          <cell r="D31" t="str">
            <v>КОСТРОВА Диана</v>
          </cell>
          <cell r="E31">
            <v>38509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10131862689</v>
          </cell>
          <cell r="D32" t="str">
            <v>БЛИНОВА Анастасия</v>
          </cell>
          <cell r="E32">
            <v>36981</v>
          </cell>
          <cell r="F32" t="str">
            <v>КМС</v>
          </cell>
          <cell r="G32" t="str">
            <v>Московская область</v>
          </cell>
        </row>
        <row r="33">
          <cell r="A33">
            <v>11</v>
          </cell>
          <cell r="C33">
            <v>10144616876</v>
          </cell>
          <cell r="D33" t="str">
            <v>ШЕБЕКО Сабина</v>
          </cell>
          <cell r="E33">
            <v>36008</v>
          </cell>
          <cell r="F33" t="str">
            <v>КМС</v>
          </cell>
          <cell r="G33" t="str">
            <v>Московская область</v>
          </cell>
        </row>
        <row r="34">
          <cell r="A34">
            <v>12</v>
          </cell>
          <cell r="C34">
            <v>10152489741</v>
          </cell>
          <cell r="D34" t="str">
            <v>КОНЮХОВА Александра</v>
          </cell>
          <cell r="E34">
            <v>32248</v>
          </cell>
          <cell r="F34" t="str">
            <v>КМС</v>
          </cell>
          <cell r="G34" t="str">
            <v>Санкт-Петербург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</v>
          </cell>
          <cell r="G37" t="str">
            <v>Субъектов РФ</v>
          </cell>
        </row>
        <row r="38">
          <cell r="A38" t="str">
            <v>Влажность:</v>
          </cell>
          <cell r="G38" t="str">
            <v>Заявлено</v>
          </cell>
        </row>
        <row r="39">
          <cell r="A39" t="str">
            <v>Осадки:</v>
          </cell>
          <cell r="G39" t="str">
            <v>Стартовало</v>
          </cell>
        </row>
        <row r="40">
          <cell r="A40" t="str">
            <v>Ветер:</v>
          </cell>
          <cell r="G40" t="str">
            <v>Финишировало</v>
          </cell>
        </row>
        <row r="41">
          <cell r="G41" t="str">
            <v>Н. финишировало</v>
          </cell>
        </row>
        <row r="42">
          <cell r="G42" t="str">
            <v>Дисквалифицировано</v>
          </cell>
        </row>
        <row r="43">
          <cell r="G43" t="str">
            <v>Н. стартовало</v>
          </cell>
        </row>
        <row r="45">
          <cell r="D45" t="str">
            <v>ГЛАВНЫЙ СУДЬЯ</v>
          </cell>
          <cell r="G45" t="str">
            <v>ГЛАВНЫЙ СЕКРЕТАРЬ</v>
          </cell>
        </row>
        <row r="51">
          <cell r="D51" t="str">
            <v xml:space="preserve">БОЧАНОВ В.А. (ВК, г. ОМСК) </v>
          </cell>
          <cell r="G51" t="str">
            <v>СЛАБКОВСКАЯ В.Н. ( ВК, г. ОМСК)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C24">
            <v>10066301908</v>
          </cell>
          <cell r="D24" t="str">
            <v>МОЛЛАЕВ Александр</v>
          </cell>
          <cell r="E24">
            <v>37610</v>
          </cell>
          <cell r="F24" t="str">
            <v>МС</v>
          </cell>
          <cell r="G24" t="str">
            <v>Краснодарский край</v>
          </cell>
        </row>
        <row r="25">
          <cell r="A25">
            <v>3</v>
          </cell>
          <cell r="C25">
            <v>10066301807</v>
          </cell>
          <cell r="D25" t="str">
            <v>ЛЮБИШКИН Арсений</v>
          </cell>
          <cell r="E25">
            <v>37951</v>
          </cell>
          <cell r="F25" t="str">
            <v>МС</v>
          </cell>
          <cell r="G25" t="str">
            <v>Краснодарский край</v>
          </cell>
        </row>
        <row r="26">
          <cell r="A26">
            <v>4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5</v>
          </cell>
          <cell r="C27">
            <v>10061949941</v>
          </cell>
          <cell r="D27" t="str">
            <v>РИЗАЕВ Ирек</v>
          </cell>
          <cell r="E27">
            <v>35704</v>
          </cell>
          <cell r="F27" t="str">
            <v>МСМК</v>
          </cell>
          <cell r="G27" t="str">
            <v>Республика Татарстан</v>
          </cell>
        </row>
        <row r="28">
          <cell r="A28">
            <v>6</v>
          </cell>
          <cell r="C28">
            <v>10140039284</v>
          </cell>
          <cell r="D28" t="str">
            <v>ГАЛКИН Дмитрий</v>
          </cell>
          <cell r="E28">
            <v>37933</v>
          </cell>
          <cell r="F28" t="str">
            <v>1 СР</v>
          </cell>
          <cell r="G28" t="str">
            <v>Московская область</v>
          </cell>
        </row>
        <row r="29">
          <cell r="A29">
            <v>7</v>
          </cell>
          <cell r="C29">
            <v>10066198642</v>
          </cell>
          <cell r="D29" t="str">
            <v>НОВОСЕЛОВ Максим</v>
          </cell>
          <cell r="E29">
            <v>32810</v>
          </cell>
          <cell r="F29" t="str">
            <v>КМС</v>
          </cell>
          <cell r="G29" t="str">
            <v>Москва</v>
          </cell>
        </row>
        <row r="30">
          <cell r="A30">
            <v>8</v>
          </cell>
          <cell r="C30">
            <v>10140039385</v>
          </cell>
          <cell r="D30" t="str">
            <v>СОКОЛОВ Игорь</v>
          </cell>
          <cell r="E30">
            <v>38016</v>
          </cell>
          <cell r="F30" t="str">
            <v>1 СР</v>
          </cell>
          <cell r="G30" t="str">
            <v>Московская область</v>
          </cell>
        </row>
        <row r="31">
          <cell r="A31">
            <v>9</v>
          </cell>
          <cell r="C31">
            <v>10139701101</v>
          </cell>
          <cell r="D31" t="str">
            <v>НЕЧИПОРЮК Данил</v>
          </cell>
          <cell r="E31">
            <v>38342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10129838019</v>
          </cell>
          <cell r="D32" t="str">
            <v>СОРОКО Роман</v>
          </cell>
          <cell r="E32">
            <v>38518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C33">
            <v>10066412850</v>
          </cell>
          <cell r="D33" t="str">
            <v>АХМЕТЗЯНОВ Джамиль</v>
          </cell>
          <cell r="E33">
            <v>35800</v>
          </cell>
          <cell r="F33" t="str">
            <v>КМС</v>
          </cell>
          <cell r="G33" t="str">
            <v>Республика Татарстан</v>
          </cell>
        </row>
        <row r="34">
          <cell r="A34">
            <v>12</v>
          </cell>
          <cell r="C34">
            <v>10130778919</v>
          </cell>
          <cell r="D34" t="str">
            <v>РУДАКОВ Артём</v>
          </cell>
          <cell r="E34">
            <v>38065</v>
          </cell>
          <cell r="F34" t="str">
            <v>КМС</v>
          </cell>
          <cell r="G34" t="str">
            <v>Красноярский край</v>
          </cell>
        </row>
        <row r="35">
          <cell r="A35">
            <v>13</v>
          </cell>
          <cell r="C35">
            <v>10139700794</v>
          </cell>
          <cell r="D35" t="str">
            <v>ЧАЩИН Никита</v>
          </cell>
          <cell r="E35">
            <v>38349</v>
          </cell>
          <cell r="F35" t="str">
            <v>КМС</v>
          </cell>
          <cell r="G35" t="str">
            <v>Санкт-Петербург</v>
          </cell>
        </row>
        <row r="36">
          <cell r="A36">
            <v>14</v>
          </cell>
          <cell r="C36">
            <v>10089454491</v>
          </cell>
          <cell r="D36" t="str">
            <v>ХОЛОДНЯКОВ Артем</v>
          </cell>
          <cell r="E36">
            <v>37900</v>
          </cell>
          <cell r="F36" t="str">
            <v>КМС</v>
          </cell>
          <cell r="G36" t="str">
            <v>Калининградская область</v>
          </cell>
        </row>
        <row r="37">
          <cell r="A37">
            <v>15</v>
          </cell>
          <cell r="C37">
            <v>10097223080</v>
          </cell>
          <cell r="D37" t="str">
            <v>ШАРАФИЕВ Амир</v>
          </cell>
          <cell r="E37">
            <v>37930</v>
          </cell>
          <cell r="F37" t="str">
            <v>КМС</v>
          </cell>
          <cell r="G37" t="str">
            <v>Республика Татарстан</v>
          </cell>
        </row>
        <row r="38">
          <cell r="A38">
            <v>16</v>
          </cell>
          <cell r="C38">
            <v>10084682192</v>
          </cell>
          <cell r="D38" t="str">
            <v>ИСАКОВ Никита</v>
          </cell>
          <cell r="E38">
            <v>35954</v>
          </cell>
          <cell r="F38" t="str">
            <v>КМС</v>
          </cell>
          <cell r="G38" t="str">
            <v>Красноярский край</v>
          </cell>
        </row>
        <row r="39">
          <cell r="A39">
            <v>17</v>
          </cell>
          <cell r="C39">
            <v>10120039605</v>
          </cell>
          <cell r="D39" t="str">
            <v>СЛЫШКИН Арсений</v>
          </cell>
          <cell r="E39">
            <v>38529</v>
          </cell>
          <cell r="F39" t="str">
            <v>КМС</v>
          </cell>
          <cell r="G39" t="str">
            <v>Ростовская область</v>
          </cell>
        </row>
        <row r="40">
          <cell r="A40">
            <v>18</v>
          </cell>
          <cell r="C40">
            <v>10120228147</v>
          </cell>
          <cell r="D40" t="str">
            <v>ПАРШИН Алексей</v>
          </cell>
          <cell r="E40">
            <v>38405</v>
          </cell>
          <cell r="F40" t="str">
            <v>МС</v>
          </cell>
          <cell r="G40" t="str">
            <v>Москва</v>
          </cell>
        </row>
        <row r="41">
          <cell r="A41">
            <v>19</v>
          </cell>
          <cell r="C41">
            <v>10130082842</v>
          </cell>
          <cell r="D41" t="str">
            <v>ДОЛГИХ Даниил</v>
          </cell>
          <cell r="E41">
            <v>38593</v>
          </cell>
          <cell r="F41" t="str">
            <v>КМС</v>
          </cell>
          <cell r="G41" t="str">
            <v>Удмуртская Республика</v>
          </cell>
        </row>
        <row r="42">
          <cell r="A42">
            <v>20</v>
          </cell>
          <cell r="C42">
            <v>10084649860</v>
          </cell>
          <cell r="D42" t="str">
            <v>СЕМИН Илья</v>
          </cell>
          <cell r="E42">
            <v>36249</v>
          </cell>
          <cell r="F42" t="str">
            <v>КМС</v>
          </cell>
          <cell r="G42" t="str">
            <v>Московская область</v>
          </cell>
        </row>
        <row r="43">
          <cell r="A43">
            <v>21</v>
          </cell>
          <cell r="C43">
            <v>10107375344</v>
          </cell>
          <cell r="D43" t="str">
            <v>КАЗАКОВ Александр</v>
          </cell>
          <cell r="E43">
            <v>38257</v>
          </cell>
          <cell r="F43" t="str">
            <v>КМС</v>
          </cell>
          <cell r="G43" t="str">
            <v>Удмуртская Республика</v>
          </cell>
        </row>
        <row r="44">
          <cell r="A44">
            <v>22</v>
          </cell>
          <cell r="C44">
            <v>10119779826</v>
          </cell>
          <cell r="D44" t="str">
            <v>ТАРАСОВ Никита</v>
          </cell>
          <cell r="E44">
            <v>38185</v>
          </cell>
          <cell r="F44" t="str">
            <v>КМС</v>
          </cell>
          <cell r="G44" t="str">
            <v>Московская область</v>
          </cell>
        </row>
        <row r="45">
          <cell r="A45">
            <v>23</v>
          </cell>
          <cell r="C45">
            <v>10141568753</v>
          </cell>
          <cell r="D45" t="str">
            <v>ШАВАНОВ Роман</v>
          </cell>
          <cell r="E45">
            <v>38603</v>
          </cell>
          <cell r="F45" t="str">
            <v>КМС</v>
          </cell>
          <cell r="G45" t="str">
            <v>Красноярский край</v>
          </cell>
        </row>
        <row r="46">
          <cell r="A46">
            <v>24</v>
          </cell>
          <cell r="C46">
            <v>10066198541</v>
          </cell>
          <cell r="D46" t="str">
            <v>СТЕНЕНКО Вячеслав</v>
          </cell>
          <cell r="E46">
            <v>34436</v>
          </cell>
          <cell r="F46" t="str">
            <v>КМС</v>
          </cell>
          <cell r="G46" t="str">
            <v>Ростовская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</v>
          </cell>
          <cell r="G49" t="str">
            <v>Субъектов РФ</v>
          </cell>
        </row>
        <row r="50">
          <cell r="A50" t="str">
            <v>Влажность:</v>
          </cell>
          <cell r="G50" t="str">
            <v>Заявлено</v>
          </cell>
        </row>
        <row r="51">
          <cell r="A51" t="str">
            <v>Осадки:</v>
          </cell>
          <cell r="G51" t="str">
            <v>Стартовало</v>
          </cell>
        </row>
        <row r="52">
          <cell r="A52" t="str">
            <v>Ветер:</v>
          </cell>
          <cell r="G52" t="str">
            <v>Финишировало</v>
          </cell>
        </row>
        <row r="53">
          <cell r="G53" t="str">
            <v>Н. финишировало</v>
          </cell>
        </row>
        <row r="54">
          <cell r="G54" t="str">
            <v>Дисквалифицировано</v>
          </cell>
        </row>
        <row r="55">
          <cell r="G55" t="str">
            <v>Н. стартовало</v>
          </cell>
        </row>
        <row r="57">
          <cell r="D57" t="str">
            <v>ГЛАВНЫЙ СУДЬЯ</v>
          </cell>
          <cell r="G57" t="str">
            <v>ГЛАВНЫЙ СЕКРЕТАРЬ</v>
          </cell>
        </row>
        <row r="63">
          <cell r="D63" t="str">
            <v xml:space="preserve">БОЧАНОВ В.А. (ВК, г. ОМСК) </v>
          </cell>
          <cell r="G63" t="str">
            <v>СЛАБКОВСКАЯ В.Н. ( ВК, г. ОМСК)</v>
          </cell>
        </row>
      </sheetData>
      <sheetData sheetId="2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М</v>
          </cell>
        </row>
        <row r="3">
          <cell r="A3">
            <v>1</v>
          </cell>
          <cell r="B3" t="str">
            <v>ПАВЛЕНКО Петр Дмитриевич</v>
          </cell>
          <cell r="C3">
            <v>10066198642</v>
          </cell>
          <cell r="D3">
            <v>38728</v>
          </cell>
          <cell r="E3" t="str">
            <v>КМС</v>
          </cell>
          <cell r="F3" t="str">
            <v>г.Москва</v>
          </cell>
          <cell r="G3" t="str">
            <v>ГБУ ДО "Московская академия велосипедного спорта"</v>
          </cell>
        </row>
        <row r="4">
          <cell r="A4">
            <v>2</v>
          </cell>
          <cell r="B4" t="str">
            <v>ЧАЩИН Никита Исмоилович</v>
          </cell>
          <cell r="C4">
            <v>10139700794</v>
          </cell>
          <cell r="D4">
            <v>38349</v>
          </cell>
          <cell r="E4" t="str">
            <v>КМС</v>
          </cell>
          <cell r="F4" t="str">
            <v>Санкт-Петербург</v>
          </cell>
          <cell r="G4" t="str">
            <v xml:space="preserve">ГБУ ДО СШ "Локомотив"Выборгского р-на </v>
          </cell>
        </row>
        <row r="5">
          <cell r="A5">
            <v>3</v>
          </cell>
          <cell r="B5" t="str">
            <v>СОРОКО Роман Максимович</v>
          </cell>
          <cell r="C5">
            <v>10129838019</v>
          </cell>
          <cell r="D5">
            <v>38518</v>
          </cell>
          <cell r="E5" t="str">
            <v>КМС</v>
          </cell>
          <cell r="F5" t="str">
            <v>Санкт-Петербург</v>
          </cell>
          <cell r="G5" t="str">
            <v xml:space="preserve">ГБУ ДО СШОР №2 Калининского района </v>
          </cell>
        </row>
        <row r="6">
          <cell r="A6">
            <v>4</v>
          </cell>
          <cell r="B6" t="str">
            <v>ЕГОРОВ Артем Эдуардович</v>
          </cell>
          <cell r="C6">
            <v>10129902481</v>
          </cell>
          <cell r="D6">
            <v>38779</v>
          </cell>
          <cell r="E6" t="str">
            <v>КМС</v>
          </cell>
          <cell r="F6" t="str">
            <v>Санкт-Петербург</v>
          </cell>
          <cell r="G6" t="str">
            <v xml:space="preserve">ГБУ ДО СШ "Локомотив"Выборгского р-на </v>
          </cell>
        </row>
        <row r="7">
          <cell r="A7">
            <v>5</v>
          </cell>
          <cell r="B7" t="str">
            <v>НОВОСЕЛОВ Максим Михайлович</v>
          </cell>
          <cell r="C7">
            <v>10066198642</v>
          </cell>
          <cell r="D7">
            <v>32810</v>
          </cell>
          <cell r="E7" t="str">
            <v>КМС</v>
          </cell>
          <cell r="F7" t="str">
            <v>г.Москва</v>
          </cell>
          <cell r="G7" t="str">
            <v>ГБУ ДО "Московская академия велосипедного спорта"</v>
          </cell>
        </row>
        <row r="8">
          <cell r="A8">
            <v>6</v>
          </cell>
          <cell r="B8" t="str">
            <v>ЦЫРЕНЩИКОВ Матвей Александрович</v>
          </cell>
          <cell r="C8">
            <v>10120373142</v>
          </cell>
          <cell r="D8">
            <v>38742</v>
          </cell>
          <cell r="E8" t="str">
            <v>1 СР</v>
          </cell>
          <cell r="F8" t="str">
            <v>Челябинская область</v>
          </cell>
          <cell r="G8" t="str">
            <v>МБУ ДО "СШОР № 2" Копейск</v>
          </cell>
        </row>
        <row r="9">
          <cell r="A9">
            <v>7</v>
          </cell>
          <cell r="B9" t="str">
            <v>ДОЛБИЛОВ Александр Сергеевич</v>
          </cell>
          <cell r="C9">
            <v>10140712830</v>
          </cell>
          <cell r="D9">
            <v>38701</v>
          </cell>
          <cell r="E9" t="str">
            <v>КМС</v>
          </cell>
          <cell r="F9" t="str">
            <v>Санкт-Петербург</v>
          </cell>
          <cell r="G9" t="str">
            <v xml:space="preserve">ГБУ ДО СШ "Локомотив"Выборгского р-на </v>
          </cell>
        </row>
        <row r="10">
          <cell r="A10">
            <v>8</v>
          </cell>
          <cell r="B10" t="str">
            <v>АЛИЕВ Анар Талыбович</v>
          </cell>
          <cell r="C10">
            <v>10089109335</v>
          </cell>
          <cell r="D10">
            <v>37694</v>
          </cell>
          <cell r="E10" t="str">
            <v>МС</v>
          </cell>
          <cell r="F10" t="str">
            <v>Калининградская область</v>
          </cell>
          <cell r="G10" t="str">
            <v>ГАУ ДО КО "КСШОР"</v>
          </cell>
        </row>
        <row r="11">
          <cell r="A11">
            <v>9</v>
          </cell>
          <cell r="B11" t="str">
            <v>МИЗИН Дмитрий Сергеевич</v>
          </cell>
          <cell r="C11">
            <v>10130040911</v>
          </cell>
          <cell r="D11">
            <v>39020</v>
          </cell>
          <cell r="E11" t="str">
            <v>КМС</v>
          </cell>
          <cell r="F11" t="str">
            <v>Омская область</v>
          </cell>
          <cell r="G11" t="str">
            <v>БУ ОО ДО "СШОР "Академия велоспорта"</v>
          </cell>
        </row>
        <row r="12">
          <cell r="A12">
            <v>10</v>
          </cell>
          <cell r="B12" t="str">
            <v>СЛЫШКИН Арсений Олегович</v>
          </cell>
          <cell r="C12">
            <v>10120039605</v>
          </cell>
          <cell r="D12">
            <v>38529</v>
          </cell>
          <cell r="E12" t="str">
            <v>МС</v>
          </cell>
          <cell r="F12" t="str">
            <v>Ростовская область</v>
          </cell>
          <cell r="G12" t="str">
            <v>МБУ "Гребной канал "Дон"</v>
          </cell>
        </row>
        <row r="13">
          <cell r="A13">
            <v>11</v>
          </cell>
          <cell r="B13" t="str">
            <v>ШАРАФИЕВ Амир Ленарович</v>
          </cell>
          <cell r="C13">
            <v>10097223080</v>
          </cell>
          <cell r="D13">
            <v>37930</v>
          </cell>
          <cell r="E13" t="str">
            <v>КМС</v>
          </cell>
          <cell r="F13" t="str">
            <v>Республика Татарстан</v>
          </cell>
          <cell r="G13" t="str">
            <v>ГАУ ЦСП РТ</v>
          </cell>
        </row>
        <row r="14">
          <cell r="B14" t="str">
            <v>МИЩЕРСКИЙ Руслан</v>
          </cell>
          <cell r="C14">
            <v>10151797304</v>
          </cell>
          <cell r="D14">
            <v>38760</v>
          </cell>
          <cell r="E14" t="str">
            <v>1 СР</v>
          </cell>
          <cell r="F14" t="str">
            <v>Ростовская область</v>
          </cell>
          <cell r="G14" t="str">
            <v>МБУ ДО Гребной канал "Дон"</v>
          </cell>
        </row>
        <row r="15">
          <cell r="B15" t="str">
            <v>ИСАКОВ Никита</v>
          </cell>
          <cell r="C15">
            <v>10084682192</v>
          </cell>
          <cell r="D15">
            <v>35954</v>
          </cell>
          <cell r="E15" t="str">
            <v>КМС</v>
          </cell>
          <cell r="F15" t="str">
            <v>Красноярский край</v>
          </cell>
          <cell r="G15" t="str">
            <v>РОО "Федерация велосипедного спорта Красноярского края",РОО "ФЭС КК"</v>
          </cell>
        </row>
        <row r="16">
          <cell r="B16" t="str">
            <v>ПИЩЕЛЕВ Виктор</v>
          </cell>
          <cell r="C16">
            <v>10143961522</v>
          </cell>
          <cell r="D16">
            <v>33228</v>
          </cell>
          <cell r="E16" t="str">
            <v>1 СР</v>
          </cell>
          <cell r="F16" t="str">
            <v>Красноярский край</v>
          </cell>
          <cell r="G16" t="str">
            <v>РОО "Федерация велосипедного спорта Красноярского края",РОО "ФЭС КК"</v>
          </cell>
        </row>
        <row r="17">
          <cell r="B17" t="str">
            <v>ШАВАНОВ Роман</v>
          </cell>
          <cell r="C17">
            <v>10141568753</v>
          </cell>
          <cell r="D17">
            <v>38603</v>
          </cell>
          <cell r="E17" t="str">
            <v>КМС</v>
          </cell>
          <cell r="F17" t="str">
            <v>Красноярский край</v>
          </cell>
          <cell r="G17" t="str">
            <v>РОО "Федерация велосипедного спорта Красноярского края",РОО "ФЭС КК"</v>
          </cell>
        </row>
        <row r="18">
          <cell r="B18" t="str">
            <v>РУДАКОВ Артём</v>
          </cell>
          <cell r="C18">
            <v>10130778919</v>
          </cell>
          <cell r="D18">
            <v>38065</v>
          </cell>
          <cell r="E18" t="str">
            <v>МС</v>
          </cell>
          <cell r="F18" t="str">
            <v>Красноярский край</v>
          </cell>
          <cell r="G18" t="str">
            <v>РОО "Федерация велосипедного спорта Красноярского края",РОО "ФЭС КК"</v>
          </cell>
        </row>
        <row r="19">
          <cell r="B19" t="str">
            <v>СОКОЛОВ Игорь</v>
          </cell>
          <cell r="C19">
            <v>10140039385</v>
          </cell>
          <cell r="D19">
            <v>38016</v>
          </cell>
          <cell r="E19" t="str">
            <v>КМС</v>
          </cell>
          <cell r="F19" t="str">
            <v>Московская область</v>
          </cell>
          <cell r="G19" t="str">
            <v>"УОР № 1"</v>
          </cell>
        </row>
        <row r="20">
          <cell r="B20" t="str">
            <v>ТАРАСОВ Никита</v>
          </cell>
          <cell r="C20">
            <v>10119779826</v>
          </cell>
          <cell r="D20">
            <v>38185</v>
          </cell>
          <cell r="E20" t="str">
            <v>КМС</v>
          </cell>
          <cell r="F20" t="str">
            <v>Московская область</v>
          </cell>
          <cell r="G20" t="str">
            <v>"УОР № 1"</v>
          </cell>
        </row>
        <row r="21">
          <cell r="B21" t="str">
            <v>РИЗАЕВ Ирек</v>
          </cell>
          <cell r="C21">
            <v>10061949941</v>
          </cell>
          <cell r="D21">
            <v>35704</v>
          </cell>
          <cell r="E21" t="str">
            <v>МСМК</v>
          </cell>
          <cell r="F21" t="str">
            <v>Республика Татарстан</v>
          </cell>
          <cell r="G21" t="str">
            <v>ГАУ ЦСП РТ</v>
          </cell>
        </row>
        <row r="22">
          <cell r="B22" t="str">
            <v>ЯКИМОВ Николай</v>
          </cell>
          <cell r="C22">
            <v>10116370678</v>
          </cell>
          <cell r="D22">
            <v>39005</v>
          </cell>
          <cell r="E22" t="str">
            <v>МС</v>
          </cell>
          <cell r="F22" t="str">
            <v>Республика Татарстан</v>
          </cell>
          <cell r="G22" t="str">
            <v>ГАУ ЦСП РТ</v>
          </cell>
        </row>
        <row r="23">
          <cell r="B23" t="str">
            <v>ПУЗЬ Данил</v>
          </cell>
          <cell r="C23">
            <v>10130082741</v>
          </cell>
          <cell r="D23">
            <v>38884</v>
          </cell>
          <cell r="E23" t="str">
            <v>1 СР</v>
          </cell>
          <cell r="F23" t="str">
            <v>Ростовская область</v>
          </cell>
          <cell r="G23" t="str">
            <v>МБУ "Гребной канал "Дон"</v>
          </cell>
        </row>
        <row r="24">
          <cell r="B24" t="str">
            <v xml:space="preserve">ФОМИНОВ Никита </v>
          </cell>
          <cell r="C24">
            <v>10084695734</v>
          </cell>
          <cell r="D24">
            <v>36281</v>
          </cell>
          <cell r="E24" t="str">
            <v>МС</v>
          </cell>
          <cell r="F24" t="str">
            <v>Санкт-Петербург</v>
          </cell>
          <cell r="G24" t="str">
            <v xml:space="preserve">ГБУ ДО СШОР №2 Калининского района </v>
          </cell>
        </row>
        <row r="25">
          <cell r="B25" t="str">
            <v>НЕЧИПОРЮК Данил</v>
          </cell>
          <cell r="C25">
            <v>10139701101</v>
          </cell>
          <cell r="D25">
            <v>38342</v>
          </cell>
          <cell r="E25" t="str">
            <v>КМС</v>
          </cell>
          <cell r="F25" t="str">
            <v>Санкт-Петербург</v>
          </cell>
          <cell r="G25" t="str">
            <v xml:space="preserve">ГБУ ДО СШ "Локомотив"Выборгского р-на </v>
          </cell>
        </row>
        <row r="26">
          <cell r="B26" t="str">
            <v>БАЕВ Кирилл</v>
          </cell>
          <cell r="C26">
            <v>10129960378</v>
          </cell>
          <cell r="D26">
            <v>38890</v>
          </cell>
          <cell r="E26" t="str">
            <v>КМС</v>
          </cell>
          <cell r="F26" t="str">
            <v>Санкт-Петербург</v>
          </cell>
          <cell r="G26" t="str">
            <v xml:space="preserve">ГБУ ДО СШОР №2 Калининского района </v>
          </cell>
        </row>
        <row r="27">
          <cell r="B27" t="str">
            <v>САФОНОВ Владислав</v>
          </cell>
          <cell r="C27">
            <v>10162474677</v>
          </cell>
          <cell r="D27">
            <v>37836</v>
          </cell>
          <cell r="E27" t="str">
            <v>КМС</v>
          </cell>
          <cell r="F27" t="str">
            <v>Томская область</v>
          </cell>
          <cell r="G27" t="str">
            <v>РО ФВС ТО</v>
          </cell>
        </row>
        <row r="28">
          <cell r="B28" t="str">
            <v>МОЛЛАЕВ Александр</v>
          </cell>
          <cell r="C28">
            <v>10066301908</v>
          </cell>
          <cell r="D28">
            <v>37610</v>
          </cell>
          <cell r="E28" t="str">
            <v>МС</v>
          </cell>
          <cell r="F28" t="str">
            <v>Краснодарский край</v>
          </cell>
          <cell r="G28" t="str">
            <v>ГБУ ДО КК "СШОР по велосипедному спорту"</v>
          </cell>
        </row>
        <row r="29">
          <cell r="B29" t="str">
            <v>ЛЮБИШКИН Арсений</v>
          </cell>
          <cell r="C29">
            <v>10066301807</v>
          </cell>
          <cell r="D29">
            <v>37951</v>
          </cell>
          <cell r="E29" t="str">
            <v>МС</v>
          </cell>
          <cell r="F29" t="str">
            <v>Краснодарский край</v>
          </cell>
          <cell r="G29" t="str">
            <v>ГБУ ДО КК "СШОР по велосипедному спорту"</v>
          </cell>
        </row>
        <row r="30">
          <cell r="B30" t="str">
            <v>СТЕНЕНКО Вячеслав</v>
          </cell>
          <cell r="C30">
            <v>10066198541</v>
          </cell>
          <cell r="D30">
            <v>34436</v>
          </cell>
          <cell r="E30" t="str">
            <v>КМС</v>
          </cell>
          <cell r="F30" t="str">
            <v>Ростовская область</v>
          </cell>
          <cell r="G30" t="str">
            <v>МБУ "Гребной канал "Дон"</v>
          </cell>
        </row>
        <row r="31">
          <cell r="B31" t="str">
            <v>ПУКАЛОВ Николай</v>
          </cell>
          <cell r="C31">
            <v>10066197935</v>
          </cell>
          <cell r="D31">
            <v>34541</v>
          </cell>
          <cell r="E31" t="str">
            <v>1 СР</v>
          </cell>
          <cell r="F31" t="str">
            <v>Ростовская область</v>
          </cell>
          <cell r="G31" t="str">
            <v>МБУ "Гребной канал "Дон"</v>
          </cell>
        </row>
        <row r="32">
          <cell r="B32" t="str">
            <v>ПОКРОВСКИЙ Павел</v>
          </cell>
          <cell r="C32">
            <v>10130581380</v>
          </cell>
          <cell r="D32">
            <v>34693</v>
          </cell>
          <cell r="E32" t="str">
            <v>1 СР</v>
          </cell>
          <cell r="F32" t="str">
            <v>Московская область</v>
          </cell>
          <cell r="G32" t="str">
            <v>ГБПОУ МО "УОР №1"</v>
          </cell>
        </row>
        <row r="33">
          <cell r="B33" t="str">
            <v>ЗАЛЯЛИЕВ Рамиль</v>
          </cell>
          <cell r="C33">
            <v>10082022877</v>
          </cell>
          <cell r="D33">
            <v>35197</v>
          </cell>
          <cell r="E33" t="str">
            <v>1 СР</v>
          </cell>
          <cell r="F33" t="str">
            <v>Ростовская область</v>
          </cell>
          <cell r="G33" t="str">
            <v>МБУ "Гребной канал "Дон"</v>
          </cell>
        </row>
        <row r="34">
          <cell r="B34" t="str">
            <v>АГАРКОВ Артем</v>
          </cell>
          <cell r="D34">
            <v>35310</v>
          </cell>
          <cell r="E34" t="str">
            <v>КМС</v>
          </cell>
          <cell r="F34" t="str">
            <v>Московская область</v>
          </cell>
          <cell r="G34" t="str">
            <v>"УОР № 1"</v>
          </cell>
        </row>
        <row r="35">
          <cell r="B35" t="str">
            <v>АХМЕТЗЯНОВ Джамиль</v>
          </cell>
          <cell r="C35">
            <v>10066412850</v>
          </cell>
          <cell r="D35">
            <v>35800</v>
          </cell>
          <cell r="E35" t="str">
            <v>КМС</v>
          </cell>
          <cell r="F35" t="str">
            <v>Респ.Татарстан</v>
          </cell>
          <cell r="G35" t="str">
            <v>ГАУ ЦСП РТ</v>
          </cell>
        </row>
        <row r="36">
          <cell r="B36" t="str">
            <v>СЕЛЕЗНЁВ Тимур</v>
          </cell>
          <cell r="C36">
            <v>10097183977</v>
          </cell>
          <cell r="D36">
            <v>35868</v>
          </cell>
          <cell r="E36" t="str">
            <v>КМС</v>
          </cell>
          <cell r="F36" t="str">
            <v>Санкт-Петербург</v>
          </cell>
          <cell r="G36" t="str">
            <v>ГБУ СШОР №2 Калининского района</v>
          </cell>
        </row>
        <row r="37">
          <cell r="B37" t="str">
            <v>КОРНЕЕВ Артем</v>
          </cell>
          <cell r="C37">
            <v>10141574716</v>
          </cell>
          <cell r="D37">
            <v>36159</v>
          </cell>
          <cell r="E37" t="str">
            <v>КМС</v>
          </cell>
          <cell r="F37" t="str">
            <v>Санкт-Петербург</v>
          </cell>
          <cell r="G37" t="str">
            <v>ГБУ СШОР №2 Калининского района</v>
          </cell>
        </row>
        <row r="38">
          <cell r="B38" t="str">
            <v>СЕМИН Илья</v>
          </cell>
          <cell r="C38">
            <v>10084649860</v>
          </cell>
          <cell r="D38">
            <v>36249</v>
          </cell>
          <cell r="E38" t="str">
            <v>КМС</v>
          </cell>
          <cell r="F38" t="str">
            <v>Московская область</v>
          </cell>
          <cell r="G38" t="str">
            <v>"УОР № 1"</v>
          </cell>
        </row>
        <row r="39">
          <cell r="B39" t="str">
            <v>СУПОНИН Сергей</v>
          </cell>
          <cell r="C39">
            <v>10066304231</v>
          </cell>
          <cell r="D39">
            <v>36336</v>
          </cell>
          <cell r="E39" t="str">
            <v>КМС</v>
          </cell>
          <cell r="F39" t="str">
            <v>Московская область</v>
          </cell>
          <cell r="G39" t="str">
            <v>ГБПОУ МО "УОР №1"</v>
          </cell>
        </row>
        <row r="40">
          <cell r="B40" t="str">
            <v>БАТАЕВ Руслан</v>
          </cell>
          <cell r="C40">
            <v>10131862588</v>
          </cell>
          <cell r="D40">
            <v>37383</v>
          </cell>
          <cell r="E40" t="str">
            <v>1 СР</v>
          </cell>
          <cell r="F40" t="str">
            <v>Оренбургская область</v>
          </cell>
        </row>
        <row r="41">
          <cell r="B41" t="str">
            <v>ЛАНДИСБЕРГ Евгений</v>
          </cell>
          <cell r="C41">
            <v>10097609262</v>
          </cell>
          <cell r="D41">
            <v>37495</v>
          </cell>
          <cell r="E41" t="str">
            <v>КМС</v>
          </cell>
          <cell r="F41" t="str">
            <v>Санкт-Петербург</v>
          </cell>
          <cell r="G41" t="str">
            <v>ГБУ СШОР №2 Калининского района</v>
          </cell>
        </row>
        <row r="42">
          <cell r="B42" t="str">
            <v>ШИШЛОВ Роман</v>
          </cell>
          <cell r="C42">
            <v>10095802133</v>
          </cell>
          <cell r="D42">
            <v>37622</v>
          </cell>
          <cell r="E42" t="str">
            <v>МС</v>
          </cell>
          <cell r="F42" t="str">
            <v>Удмуртская Республика</v>
          </cell>
        </row>
        <row r="43">
          <cell r="B43" t="str">
            <v>ХОЛОДНЯКОВ Артем</v>
          </cell>
          <cell r="C43">
            <v>10089454491</v>
          </cell>
          <cell r="D43">
            <v>37900</v>
          </cell>
          <cell r="E43" t="str">
            <v>КМС</v>
          </cell>
          <cell r="F43" t="str">
            <v>Калининградская область</v>
          </cell>
          <cell r="G43" t="str">
            <v>ГАУ ДО КО "КСШОР"</v>
          </cell>
        </row>
        <row r="44">
          <cell r="B44" t="str">
            <v>ГАЛКИН Дмитрий</v>
          </cell>
          <cell r="C44">
            <v>10140039284</v>
          </cell>
          <cell r="D44">
            <v>37933</v>
          </cell>
          <cell r="E44" t="str">
            <v>1 СР</v>
          </cell>
          <cell r="F44" t="str">
            <v>Московская область</v>
          </cell>
          <cell r="G44" t="str">
            <v>"УОР № 1"</v>
          </cell>
        </row>
        <row r="45">
          <cell r="B45" t="str">
            <v>СУРИН Филипп</v>
          </cell>
          <cell r="C45">
            <v>10092372979</v>
          </cell>
          <cell r="D45">
            <v>38114</v>
          </cell>
          <cell r="E45" t="str">
            <v>КМС</v>
          </cell>
          <cell r="F45" t="str">
            <v>г.Санкт-Петербург</v>
          </cell>
          <cell r="G45" t="str">
            <v>ГБУ ДО СШОР №2 Калининского района Санкт-Петербурга</v>
          </cell>
        </row>
        <row r="46">
          <cell r="B46" t="str">
            <v>ГОРШКОВ Иван</v>
          </cell>
          <cell r="D46">
            <v>38201</v>
          </cell>
          <cell r="E46" t="str">
            <v>1 СР</v>
          </cell>
          <cell r="F46" t="str">
            <v>Московская область</v>
          </cell>
          <cell r="G46" t="str">
            <v>"УОР № 1"</v>
          </cell>
        </row>
        <row r="47">
          <cell r="B47" t="str">
            <v>ЛУТФУЛЛИН Дамир</v>
          </cell>
          <cell r="C47">
            <v>10129965129</v>
          </cell>
          <cell r="D47">
            <v>38300</v>
          </cell>
          <cell r="E47" t="str">
            <v>КМС</v>
          </cell>
          <cell r="F47" t="str">
            <v>Москва</v>
          </cell>
          <cell r="G47" t="str">
            <v>ГБУ ДО "Московская академия велосипедного спорта"</v>
          </cell>
        </row>
        <row r="48">
          <cell r="B48" t="str">
            <v>ЭЙЛАЗОВ Тимур</v>
          </cell>
          <cell r="C48">
            <v>10119707377</v>
          </cell>
          <cell r="D48">
            <v>38322</v>
          </cell>
          <cell r="E48" t="str">
            <v>1 СР</v>
          </cell>
          <cell r="F48" t="str">
            <v>Оренбургская область</v>
          </cell>
          <cell r="G48" t="str">
            <v>РОО "ФВСОО"</v>
          </cell>
        </row>
        <row r="49">
          <cell r="B49" t="str">
            <v>ЛОГИНОВ Андрей</v>
          </cell>
          <cell r="C49">
            <v>10129960479</v>
          </cell>
          <cell r="D49">
            <v>38339</v>
          </cell>
          <cell r="E49" t="str">
            <v>КМС</v>
          </cell>
          <cell r="F49" t="str">
            <v>Москва</v>
          </cell>
          <cell r="G49" t="str">
            <v>ГБУ ДО "Московская академия велосипедного спорта"</v>
          </cell>
        </row>
        <row r="50">
          <cell r="B50" t="str">
            <v>ПАРШИН Алексей</v>
          </cell>
          <cell r="C50">
            <v>10120228147</v>
          </cell>
          <cell r="D50">
            <v>38405</v>
          </cell>
          <cell r="E50" t="str">
            <v>МС</v>
          </cell>
          <cell r="F50" t="str">
            <v>Москва</v>
          </cell>
          <cell r="G50" t="str">
            <v>ГБУ ДО "Московская академия велосипедного спорта"</v>
          </cell>
        </row>
        <row r="51">
          <cell r="B51" t="str">
            <v>ДОЛГИХ Даниил</v>
          </cell>
          <cell r="C51">
            <v>10130082842</v>
          </cell>
          <cell r="D51">
            <v>38593</v>
          </cell>
          <cell r="E51" t="str">
            <v>КМС</v>
          </cell>
          <cell r="F51" t="str">
            <v>Удмуртская Республика</v>
          </cell>
          <cell r="G51" t="str">
            <v>БУ ДО УР СШОР по велоспорту</v>
          </cell>
        </row>
        <row r="52">
          <cell r="B52" t="str">
            <v>КОЗЛОВ Данил</v>
          </cell>
          <cell r="C52">
            <v>10129623508</v>
          </cell>
          <cell r="D52">
            <v>39020</v>
          </cell>
          <cell r="E52" t="str">
            <v>1 СР</v>
          </cell>
          <cell r="F52" t="str">
            <v>Удмуртская Республика</v>
          </cell>
          <cell r="G52" t="str">
            <v>БУ ДО УР СШОР по велоспорту</v>
          </cell>
        </row>
        <row r="53">
          <cell r="B53" t="str">
            <v>юниоры 17-18</v>
          </cell>
        </row>
        <row r="54">
          <cell r="A54">
            <v>12</v>
          </cell>
          <cell r="B54" t="str">
            <v>АНЦУПОВ Игорь Владимирович</v>
          </cell>
          <cell r="C54">
            <v>10143135204</v>
          </cell>
          <cell r="D54">
            <v>39785</v>
          </cell>
          <cell r="E54" t="str">
            <v>1 СР</v>
          </cell>
          <cell r="F54" t="str">
            <v>Омская область</v>
          </cell>
          <cell r="G54" t="str">
            <v>БУ ОО ДО "СШОР "Академия велоспорта"</v>
          </cell>
        </row>
        <row r="55">
          <cell r="A55">
            <v>13</v>
          </cell>
          <cell r="B55" t="str">
            <v>НАСКОВЕЦ Павел Александрович</v>
          </cell>
          <cell r="C55">
            <v>10135461086</v>
          </cell>
          <cell r="D55">
            <v>39659</v>
          </cell>
          <cell r="E55" t="str">
            <v>1 СР</v>
          </cell>
          <cell r="F55" t="str">
            <v>Омская область</v>
          </cell>
          <cell r="G55" t="str">
            <v>БУ ОО ДО "СШОР "Академия велоспорта"</v>
          </cell>
        </row>
        <row r="56">
          <cell r="A56">
            <v>14</v>
          </cell>
          <cell r="B56" t="str">
            <v>ФЕДОРОВ Максим Артемович</v>
          </cell>
          <cell r="C56">
            <v>10140571875</v>
          </cell>
          <cell r="D56">
            <v>39304</v>
          </cell>
          <cell r="E56" t="str">
            <v>КМС</v>
          </cell>
          <cell r="F56" t="str">
            <v>Санкт-Петербург</v>
          </cell>
          <cell r="G56" t="str">
            <v xml:space="preserve">ГБУ ДО СШ "Локомотив"Выборгского р-на </v>
          </cell>
        </row>
        <row r="57">
          <cell r="A57">
            <v>15</v>
          </cell>
          <cell r="B57" t="str">
            <v>МИХАЛЕВ Даниил Михайлович</v>
          </cell>
          <cell r="C57">
            <v>10152488024</v>
          </cell>
          <cell r="D57">
            <v>39794</v>
          </cell>
          <cell r="E57" t="str">
            <v>КМС</v>
          </cell>
          <cell r="F57" t="str">
            <v>Санкт-Петербург</v>
          </cell>
          <cell r="G57" t="str">
            <v xml:space="preserve">ГБУ ДО СШОР №2 Калининского района </v>
          </cell>
        </row>
        <row r="58">
          <cell r="A58">
            <v>16</v>
          </cell>
          <cell r="B58" t="str">
            <v>БАБИКОВ Тимур Алексеевич</v>
          </cell>
          <cell r="C58">
            <v>10133903632</v>
          </cell>
          <cell r="D58">
            <v>39302</v>
          </cell>
          <cell r="E58" t="str">
            <v>КМС</v>
          </cell>
          <cell r="F58" t="str">
            <v>Санкт-Петербург</v>
          </cell>
          <cell r="G58" t="str">
            <v xml:space="preserve">ГБУ ДО СШОР №2 Калининского района </v>
          </cell>
        </row>
        <row r="59">
          <cell r="A59">
            <v>17</v>
          </cell>
          <cell r="B59" t="str">
            <v>ОСЬМУХА Ярослав Артёмович</v>
          </cell>
          <cell r="C59">
            <v>10140877932</v>
          </cell>
          <cell r="D59">
            <v>39373</v>
          </cell>
          <cell r="E59" t="str">
            <v>1 СР</v>
          </cell>
          <cell r="F59" t="str">
            <v>Ростовская область</v>
          </cell>
          <cell r="G59" t="str">
            <v>МБУ "Гребной канал "Дон"</v>
          </cell>
        </row>
        <row r="60">
          <cell r="B60" t="str">
            <v>ИВАНОВ Денис</v>
          </cell>
          <cell r="C60">
            <v>10139929958</v>
          </cell>
          <cell r="D60">
            <v>39298</v>
          </cell>
          <cell r="E60" t="str">
            <v>МС</v>
          </cell>
          <cell r="F60" t="str">
            <v>Санкт-Петербург</v>
          </cell>
          <cell r="G60" t="str">
            <v xml:space="preserve">ГБУ ДО СШ "Локомотив"Выборгского р-на </v>
          </cell>
        </row>
        <row r="61">
          <cell r="B61" t="str">
            <v>МАКАРОВ Семен</v>
          </cell>
          <cell r="C61">
            <v>10132636871</v>
          </cell>
          <cell r="D61">
            <v>39230</v>
          </cell>
          <cell r="E61" t="str">
            <v>1 СР</v>
          </cell>
          <cell r="F61" t="str">
            <v>Республика Татарстан</v>
          </cell>
          <cell r="G61" t="str">
            <v>ГАУ ЦСП РТ</v>
          </cell>
        </row>
        <row r="62">
          <cell r="B62" t="str">
            <v>СЕМИЛЕТНИКОВ Глеб</v>
          </cell>
          <cell r="C62">
            <v>10134127338</v>
          </cell>
          <cell r="D62">
            <v>39239</v>
          </cell>
          <cell r="E62" t="str">
            <v>1 СР</v>
          </cell>
          <cell r="F62" t="str">
            <v>Московская область</v>
          </cell>
          <cell r="G62" t="str">
            <v>"УОР № 1"</v>
          </cell>
        </row>
        <row r="63">
          <cell r="B63" t="str">
            <v>АЗИМЖАНОВ Далержон</v>
          </cell>
          <cell r="C63">
            <v>10143151671</v>
          </cell>
          <cell r="D63">
            <v>39260</v>
          </cell>
          <cell r="E63" t="str">
            <v>1 СР</v>
          </cell>
          <cell r="F63" t="str">
            <v>Красноярский край</v>
          </cell>
          <cell r="G63" t="str">
            <v>РОО "Федерация велосипедного спорта Красноярского края",РОО "ФЭС КК"</v>
          </cell>
        </row>
        <row r="64">
          <cell r="B64" t="str">
            <v>ДВОРЯНИНОВ Ярослав</v>
          </cell>
          <cell r="C64">
            <v>10140425971</v>
          </cell>
          <cell r="D64">
            <v>39348</v>
          </cell>
          <cell r="E64" t="str">
            <v>1 СР</v>
          </cell>
          <cell r="F64" t="str">
            <v>Республика Татарстан</v>
          </cell>
          <cell r="G64" t="str">
            <v>ГАУ ЦСП РТ</v>
          </cell>
        </row>
        <row r="65">
          <cell r="B65" t="str">
            <v>ВАСЕНИН Георгий</v>
          </cell>
          <cell r="C65">
            <v>10120372839</v>
          </cell>
          <cell r="D65">
            <v>39472</v>
          </cell>
          <cell r="E65" t="str">
            <v>КМС</v>
          </cell>
          <cell r="F65" t="str">
            <v>Челябинская область</v>
          </cell>
          <cell r="G65" t="str">
            <v>МБУ ДО "СШОР № 2" Копейск</v>
          </cell>
        </row>
        <row r="66">
          <cell r="B66" t="str">
            <v>БАТАЛОВ Арсений</v>
          </cell>
          <cell r="C66">
            <v>10162407585</v>
          </cell>
          <cell r="D66">
            <v>39526</v>
          </cell>
          <cell r="E66" t="str">
            <v>1 СР</v>
          </cell>
          <cell r="F66" t="str">
            <v>Томская область</v>
          </cell>
          <cell r="G66" t="str">
            <v>РО ФВС ТО</v>
          </cell>
        </row>
        <row r="67">
          <cell r="B67" t="str">
            <v>ТОМИЛОВ Артем</v>
          </cell>
          <cell r="C67">
            <v>10162419208</v>
          </cell>
          <cell r="D67">
            <v>39536</v>
          </cell>
          <cell r="E67" t="str">
            <v>1 СР</v>
          </cell>
          <cell r="F67" t="str">
            <v>Красноярский край</v>
          </cell>
          <cell r="G67" t="str">
            <v>РОО "Федерация велосипедного спорта Красноярского края",РОО "ФЭС КК"</v>
          </cell>
        </row>
        <row r="68">
          <cell r="B68" t="str">
            <v>САЛЬНИКОВ Ярослав</v>
          </cell>
          <cell r="C68">
            <v>10129739100</v>
          </cell>
          <cell r="D68">
            <v>39586</v>
          </cell>
          <cell r="E68" t="str">
            <v>КМС</v>
          </cell>
          <cell r="F68" t="str">
            <v>Оренбургская область</v>
          </cell>
          <cell r="G68" t="str">
            <v>РОО "ФВСОО"</v>
          </cell>
        </row>
        <row r="69">
          <cell r="B69" t="str">
            <v>ПРОКУСОВ Клим</v>
          </cell>
          <cell r="C69">
            <v>10151096476</v>
          </cell>
          <cell r="D69">
            <v>39619</v>
          </cell>
          <cell r="E69" t="str">
            <v>КМС</v>
          </cell>
          <cell r="F69" t="str">
            <v>Челябинская область</v>
          </cell>
          <cell r="G69" t="str">
            <v>МБУ ДО "СШОР № 2" Копейск</v>
          </cell>
        </row>
        <row r="70">
          <cell r="B70" t="str">
            <v>ШЕВЧЕНКО Никита</v>
          </cell>
          <cell r="C70">
            <v>10151532572</v>
          </cell>
          <cell r="D70">
            <v>39630</v>
          </cell>
          <cell r="E70" t="str">
            <v>1 СР</v>
          </cell>
          <cell r="F70" t="str">
            <v>Оренбургская область</v>
          </cell>
          <cell r="G70" t="str">
            <v>РОО "ФВСОО"</v>
          </cell>
        </row>
        <row r="71">
          <cell r="B71" t="str">
            <v>ГУЛЬМУТДИНОВ Раиль</v>
          </cell>
          <cell r="C71">
            <v>10132636770</v>
          </cell>
          <cell r="D71">
            <v>39696</v>
          </cell>
          <cell r="E71" t="str">
            <v>1 СР</v>
          </cell>
          <cell r="F71" t="str">
            <v>Республика Татарстан</v>
          </cell>
          <cell r="G71" t="str">
            <v>ГАУ ЦСП РТ</v>
          </cell>
        </row>
        <row r="72">
          <cell r="B72" t="str">
            <v>НОСОВ Кирилл</v>
          </cell>
          <cell r="C72">
            <v>10162424258</v>
          </cell>
          <cell r="D72">
            <v>39719</v>
          </cell>
          <cell r="E72" t="str">
            <v>1 СР</v>
          </cell>
          <cell r="F72" t="str">
            <v>Томская область</v>
          </cell>
          <cell r="G72" t="str">
            <v>РО ФВС ТО</v>
          </cell>
        </row>
        <row r="76">
          <cell r="B76" t="str">
            <v>юноши 15-16</v>
          </cell>
        </row>
        <row r="77">
          <cell r="B77" t="str">
            <v>НЕДОЛИВКО Ярослав</v>
          </cell>
          <cell r="C77">
            <v>10162381418</v>
          </cell>
          <cell r="D77">
            <v>40233</v>
          </cell>
          <cell r="E77" t="str">
            <v>2 СР</v>
          </cell>
          <cell r="F77" t="str">
            <v>Томская область</v>
          </cell>
          <cell r="G77" t="str">
            <v>РО ФВС ТО</v>
          </cell>
        </row>
        <row r="78">
          <cell r="B78" t="str">
            <v>КУЛАКОВ Захар</v>
          </cell>
          <cell r="C78">
            <v>10162416174</v>
          </cell>
          <cell r="D78">
            <v>40367</v>
          </cell>
          <cell r="E78" t="str">
            <v>2 СР</v>
          </cell>
          <cell r="F78" t="str">
            <v>Томская область</v>
          </cell>
          <cell r="G78" t="str">
            <v>РО ФВС ТО</v>
          </cell>
        </row>
        <row r="79">
          <cell r="B79" t="str">
            <v>ХУРДИН Максим</v>
          </cell>
          <cell r="C79">
            <v>10162410417</v>
          </cell>
          <cell r="D79">
            <v>40467</v>
          </cell>
          <cell r="E79" t="str">
            <v>2 СР</v>
          </cell>
          <cell r="F79" t="str">
            <v>Томская область</v>
          </cell>
          <cell r="G79" t="str">
            <v>РО ФВС ТО</v>
          </cell>
        </row>
        <row r="80">
          <cell r="B80" t="str">
            <v>юноши 13-14</v>
          </cell>
        </row>
        <row r="81">
          <cell r="A81">
            <v>18</v>
          </cell>
          <cell r="B81" t="str">
            <v>БЕЛОВ Макар Сергеевич</v>
          </cell>
          <cell r="C81">
            <v>10143134796</v>
          </cell>
          <cell r="D81">
            <v>40593</v>
          </cell>
          <cell r="E81" t="str">
            <v>1 СР</v>
          </cell>
          <cell r="F81" t="str">
            <v>Санкт-Петербург</v>
          </cell>
          <cell r="G81" t="str">
            <v xml:space="preserve">ГБУ ДО СШОР №2 Калининского района </v>
          </cell>
        </row>
        <row r="82">
          <cell r="B82" t="str">
            <v>РУЗНЯЕВ Павел</v>
          </cell>
          <cell r="C82">
            <v>10137615702</v>
          </cell>
          <cell r="D82">
            <v>40646</v>
          </cell>
          <cell r="E82" t="str">
            <v>1 СР</v>
          </cell>
          <cell r="F82" t="str">
            <v>Московская область</v>
          </cell>
          <cell r="G82" t="str">
            <v>"УОР № 1"</v>
          </cell>
        </row>
        <row r="83">
          <cell r="B83" t="str">
            <v>СИДОРОВ Тимофей</v>
          </cell>
          <cell r="C83">
            <v>10151797203</v>
          </cell>
          <cell r="D83">
            <v>40648</v>
          </cell>
          <cell r="E83" t="str">
            <v>2 СР</v>
          </cell>
          <cell r="F83" t="str">
            <v>Оренбургская область</v>
          </cell>
          <cell r="G83" t="str">
            <v>РОО "ФВСОО"</v>
          </cell>
        </row>
        <row r="84">
          <cell r="B84" t="str">
            <v>НОРИЦИН Арсений</v>
          </cell>
          <cell r="C84">
            <v>10162060308</v>
          </cell>
          <cell r="D84">
            <v>40916</v>
          </cell>
          <cell r="E84" t="str">
            <v>3 СР</v>
          </cell>
          <cell r="F84" t="str">
            <v>Пермский край</v>
          </cell>
          <cell r="G84" t="str">
            <v>МАУ ДО "СШ "Нортон-Юниор" г.Перми</v>
          </cell>
        </row>
        <row r="85">
          <cell r="B85" t="str">
            <v>УСТИНОВ Андрей</v>
          </cell>
          <cell r="C85">
            <v>10162381216</v>
          </cell>
          <cell r="D85">
            <v>41008</v>
          </cell>
          <cell r="E85" t="str">
            <v>3 СР</v>
          </cell>
          <cell r="F85" t="str">
            <v>Томская область</v>
          </cell>
          <cell r="G85" t="str">
            <v>РО ФВС ТО</v>
          </cell>
        </row>
        <row r="86">
          <cell r="B86" t="str">
            <v>ГЛАДЫШЕВ Максим</v>
          </cell>
          <cell r="C86">
            <v>10162381519</v>
          </cell>
          <cell r="D86">
            <v>41086</v>
          </cell>
          <cell r="E86" t="str">
            <v>1 ЮН</v>
          </cell>
          <cell r="F86" t="str">
            <v>Томская область</v>
          </cell>
          <cell r="G86" t="str">
            <v>РО ФВС ТО</v>
          </cell>
        </row>
        <row r="87">
          <cell r="B87" t="str">
            <v>ШЕМЕТ Елисей</v>
          </cell>
          <cell r="C87">
            <v>10162381620</v>
          </cell>
          <cell r="D87">
            <v>41107</v>
          </cell>
          <cell r="E87" t="str">
            <v>3 СР</v>
          </cell>
          <cell r="F87" t="str">
            <v>Томская область</v>
          </cell>
          <cell r="G87" t="str">
            <v>РО ФВС ТО</v>
          </cell>
        </row>
        <row r="88">
          <cell r="B88" t="str">
            <v>ШВЕЦОВ Артем</v>
          </cell>
          <cell r="C88">
            <v>10162410215</v>
          </cell>
          <cell r="D88">
            <v>41248</v>
          </cell>
          <cell r="E88" t="str">
            <v>3 СР</v>
          </cell>
          <cell r="F88" t="str">
            <v>Томская область</v>
          </cell>
          <cell r="G88" t="str">
            <v>РО ФВС ТО</v>
          </cell>
        </row>
        <row r="89">
          <cell r="B89" t="str">
            <v>ТРИФОНОВ Артем</v>
          </cell>
          <cell r="C89">
            <v>10132173291</v>
          </cell>
          <cell r="D89">
            <v>39269</v>
          </cell>
          <cell r="E89" t="str">
            <v>1 СР</v>
          </cell>
          <cell r="F89" t="str">
            <v>Московская область</v>
          </cell>
          <cell r="G89" t="str">
            <v>"УОР № 1"</v>
          </cell>
        </row>
        <row r="91">
          <cell r="B91" t="str">
            <v>ЗОЛЬНИКОВ Родион</v>
          </cell>
          <cell r="C91">
            <v>10130580269</v>
          </cell>
          <cell r="D91">
            <v>39402</v>
          </cell>
          <cell r="E91" t="str">
            <v>КМС</v>
          </cell>
          <cell r="F91" t="str">
            <v>Тюменская область</v>
          </cell>
          <cell r="G91" t="str">
            <v>МАУ ДО "СШ №2" г.Тобольска</v>
          </cell>
        </row>
        <row r="92">
          <cell r="B92" t="str">
            <v>ДЕМИДОВ Илья</v>
          </cell>
          <cell r="C92">
            <v>10153186525</v>
          </cell>
          <cell r="D92">
            <v>39857</v>
          </cell>
          <cell r="E92" t="str">
            <v>1 СР</v>
          </cell>
          <cell r="F92" t="str">
            <v>Тюменская область</v>
          </cell>
          <cell r="G92" t="str">
            <v>МАУ ДО "СШ №2" г.Тобольска</v>
          </cell>
        </row>
        <row r="93">
          <cell r="B93" t="str">
            <v>ДЕМИДОВ Илья</v>
          </cell>
          <cell r="C93">
            <v>10153286525</v>
          </cell>
          <cell r="D93">
            <v>39857</v>
          </cell>
          <cell r="E93" t="str">
            <v>2 СР</v>
          </cell>
          <cell r="F93" t="str">
            <v>Тобольск</v>
          </cell>
          <cell r="G93" t="str">
            <v>МАУ ДО "СШ №2" г. Тобольска</v>
          </cell>
        </row>
        <row r="94">
          <cell r="B94" t="str">
            <v>МОТУНОВ Матвей</v>
          </cell>
          <cell r="C94">
            <v>10144195332</v>
          </cell>
          <cell r="D94">
            <v>39862</v>
          </cell>
          <cell r="E94" t="str">
            <v>1 СР</v>
          </cell>
          <cell r="F94" t="str">
            <v>Ростовская область</v>
          </cell>
          <cell r="G94" t="str">
            <v>МБУ ДО Гребной канал "Дон"</v>
          </cell>
        </row>
        <row r="95">
          <cell r="B95" t="str">
            <v>СЛЫШКИН Мартин</v>
          </cell>
          <cell r="C95">
            <v>10140877932</v>
          </cell>
          <cell r="D95">
            <v>40045</v>
          </cell>
          <cell r="E95" t="str">
            <v>1 СР</v>
          </cell>
          <cell r="F95" t="str">
            <v>Ростовская область</v>
          </cell>
          <cell r="G95" t="str">
            <v>МБУ ДО Гребной канал "Дон"</v>
          </cell>
        </row>
        <row r="96">
          <cell r="B96" t="str">
            <v>КУЗНЕЦОВ Егор</v>
          </cell>
          <cell r="C96">
            <v>10152749924</v>
          </cell>
          <cell r="D96">
            <v>40063</v>
          </cell>
          <cell r="E96" t="str">
            <v>2 СР</v>
          </cell>
          <cell r="F96" t="str">
            <v>Республика Башкортостан</v>
          </cell>
          <cell r="G96" t="str">
            <v>ГАУ ДО СШОР по велоспорту РБ</v>
          </cell>
        </row>
        <row r="97">
          <cell r="B97" t="str">
            <v>ШИМЯКОВ Егор</v>
          </cell>
          <cell r="C97">
            <v>10153742960</v>
          </cell>
          <cell r="D97">
            <v>40065</v>
          </cell>
          <cell r="E97" t="str">
            <v>1 СР</v>
          </cell>
          <cell r="F97" t="str">
            <v>Ростовская область</v>
          </cell>
          <cell r="G97" t="str">
            <v>МБУ ДО Гребной канал "Дон"</v>
          </cell>
        </row>
        <row r="98">
          <cell r="B98" t="str">
            <v>АШИХМИН Андрей</v>
          </cell>
          <cell r="C98">
            <v>10141220563</v>
          </cell>
          <cell r="D98">
            <v>40221</v>
          </cell>
          <cell r="E98" t="str">
            <v>2 СР</v>
          </cell>
          <cell r="F98" t="str">
            <v>Кировская область</v>
          </cell>
          <cell r="G98" t="str">
            <v>ФВСКО</v>
          </cell>
        </row>
        <row r="100">
          <cell r="B100" t="str">
            <v>Ж</v>
          </cell>
        </row>
        <row r="101">
          <cell r="A101">
            <v>19</v>
          </cell>
          <cell r="B101" t="str">
            <v>РИЗАЕВА Дарья Игоревна</v>
          </cell>
          <cell r="C101">
            <v>10097381415</v>
          </cell>
          <cell r="D101">
            <v>35351</v>
          </cell>
          <cell r="E101" t="str">
            <v>МС</v>
          </cell>
          <cell r="F101" t="str">
            <v>Самарская область</v>
          </cell>
          <cell r="G101" t="str">
            <v>ГАУ ДО СО СШОР №7</v>
          </cell>
        </row>
        <row r="102">
          <cell r="A102">
            <v>20</v>
          </cell>
          <cell r="B102" t="str">
            <v>КОРАБЕЛЬЩИКОВА Татьяна Сергеевна</v>
          </cell>
          <cell r="C102">
            <v>10144340125</v>
          </cell>
          <cell r="D102">
            <v>36347</v>
          </cell>
          <cell r="E102" t="str">
            <v>КМС</v>
          </cell>
          <cell r="F102" t="str">
            <v>Московская область</v>
          </cell>
          <cell r="G102" t="str">
            <v>"УОР № 1"</v>
          </cell>
        </row>
        <row r="103">
          <cell r="A103">
            <v>21</v>
          </cell>
          <cell r="B103" t="str">
            <v>ЧЕРНЯВСКАЯ Софья Алексеевна</v>
          </cell>
          <cell r="C103">
            <v>10119777503</v>
          </cell>
          <cell r="D103">
            <v>38237</v>
          </cell>
          <cell r="E103" t="str">
            <v>КМС</v>
          </cell>
          <cell r="F103" t="str">
            <v>г.Москва</v>
          </cell>
          <cell r="G103" t="str">
            <v>ГБУ ДО "Московская академия велосипедного спорта"</v>
          </cell>
        </row>
        <row r="104">
          <cell r="A104">
            <v>22</v>
          </cell>
          <cell r="B104" t="str">
            <v>СИГАРЕВА Мария Сергеевна</v>
          </cell>
          <cell r="C104">
            <v>10119582489</v>
          </cell>
          <cell r="D104">
            <v>37972</v>
          </cell>
          <cell r="E104" t="str">
            <v>МС</v>
          </cell>
          <cell r="F104" t="str">
            <v>Санкт-Петербург</v>
          </cell>
          <cell r="G104" t="str">
            <v xml:space="preserve">ГБУ ДО СШОР №2 Калининского района </v>
          </cell>
        </row>
        <row r="105">
          <cell r="A105">
            <v>23</v>
          </cell>
          <cell r="B105" t="str">
            <v>КРУГЛОВА Екатерина Сергеевна</v>
          </cell>
          <cell r="C105">
            <v>10066351620</v>
          </cell>
          <cell r="D105">
            <v>34518</v>
          </cell>
          <cell r="E105" t="str">
            <v>МС</v>
          </cell>
          <cell r="F105" t="str">
            <v>Самарская область</v>
          </cell>
          <cell r="G105" t="str">
            <v>ГАУ ДО СО СШОР № 7</v>
          </cell>
        </row>
        <row r="106">
          <cell r="A106">
            <v>24</v>
          </cell>
          <cell r="B106" t="str">
            <v>МАЛЫШЕВА Елена Александровна</v>
          </cell>
          <cell r="C106">
            <v>10066399413</v>
          </cell>
          <cell r="D106">
            <v>36485</v>
          </cell>
          <cell r="E106" t="str">
            <v>МС</v>
          </cell>
          <cell r="F106" t="str">
            <v>Московская область</v>
          </cell>
          <cell r="G106" t="str">
            <v>"УОР № 1"</v>
          </cell>
        </row>
        <row r="107">
          <cell r="B107" t="str">
            <v>БАЗДЫЛЕВА Алина</v>
          </cell>
          <cell r="C107">
            <v>10151073743</v>
          </cell>
          <cell r="D107">
            <v>38891</v>
          </cell>
          <cell r="E107" t="str">
            <v>КМС</v>
          </cell>
          <cell r="F107" t="str">
            <v>Красноярский край</v>
          </cell>
          <cell r="G107" t="str">
            <v>РОО "Федерация велосипедного спорта Красноярского края",РОО "ФЭС КК"</v>
          </cell>
        </row>
        <row r="108">
          <cell r="B108" t="str">
            <v>ВОЛОШИНА Екатерина</v>
          </cell>
          <cell r="C108">
            <v>10157451289</v>
          </cell>
          <cell r="D108">
            <v>34665</v>
          </cell>
          <cell r="E108" t="str">
            <v>1 СР</v>
          </cell>
          <cell r="F108" t="str">
            <v>Красноярский край</v>
          </cell>
          <cell r="G108" t="str">
            <v>РОО "Федерация велосипедного спорта Красноярского края",РОО "ФЭС КК"</v>
          </cell>
        </row>
        <row r="109">
          <cell r="B109" t="str">
            <v>ОСИПОВА Диана</v>
          </cell>
          <cell r="C109">
            <v>10157586483</v>
          </cell>
          <cell r="D109">
            <v>38187</v>
          </cell>
          <cell r="E109" t="str">
            <v>1 СР</v>
          </cell>
          <cell r="F109" t="str">
            <v>Красноярский край</v>
          </cell>
          <cell r="G109" t="str">
            <v>РОО "Федерация велосипедного спорта Красноярского края",РОО "ФЭС КК"</v>
          </cell>
        </row>
        <row r="110">
          <cell r="B110" t="str">
            <v>ГРАМАШОВА Алина</v>
          </cell>
          <cell r="C110">
            <v>10119496102</v>
          </cell>
          <cell r="D110">
            <v>37702</v>
          </cell>
          <cell r="E110" t="str">
            <v>МС</v>
          </cell>
          <cell r="F110" t="str">
            <v>Московская область</v>
          </cell>
          <cell r="G110" t="str">
            <v>ЦОВС МО ,"УОР № 1"</v>
          </cell>
        </row>
        <row r="111">
          <cell r="B111" t="str">
            <v>КОНЮХОВА Александра</v>
          </cell>
          <cell r="C111">
            <v>10152489741</v>
          </cell>
          <cell r="D111">
            <v>32248</v>
          </cell>
          <cell r="E111" t="str">
            <v>КМС</v>
          </cell>
          <cell r="F111" t="str">
            <v>Санкт-Петербург</v>
          </cell>
          <cell r="G111" t="str">
            <v xml:space="preserve">ГБУ ДО СШ "Локомотив"Выборгского р-на </v>
          </cell>
        </row>
        <row r="112">
          <cell r="B112" t="str">
            <v>КОСТРОВА Диана</v>
          </cell>
          <cell r="C112">
            <v>10140144873</v>
          </cell>
          <cell r="D112">
            <v>38509</v>
          </cell>
          <cell r="E112" t="str">
            <v>КМС</v>
          </cell>
          <cell r="F112" t="str">
            <v>Санкт-Петербург</v>
          </cell>
          <cell r="G112" t="str">
            <v xml:space="preserve">ГБУ ДО СШ "Локомотив"Выборгского р-на </v>
          </cell>
        </row>
        <row r="113">
          <cell r="B113" t="str">
            <v>ФАРФУТДИНОВА Ольга</v>
          </cell>
          <cell r="C113">
            <v>10066198137</v>
          </cell>
          <cell r="D113">
            <v>35726</v>
          </cell>
          <cell r="E113" t="str">
            <v>МС</v>
          </cell>
          <cell r="F113" t="str">
            <v>Самарская область</v>
          </cell>
          <cell r="G113" t="str">
            <v>ГАУ ДО СО СШОР № 7</v>
          </cell>
        </row>
        <row r="114">
          <cell r="B114" t="str">
            <v>ТЕРЕБОВА Анастасия</v>
          </cell>
          <cell r="C114">
            <v>10096489722</v>
          </cell>
          <cell r="D114">
            <v>36777</v>
          </cell>
          <cell r="E114" t="str">
            <v>МС</v>
          </cell>
          <cell r="F114" t="str">
            <v>Санкт-Петербург</v>
          </cell>
          <cell r="G114" t="str">
            <v>ГБУ ДО СШОР №2 Калининского района</v>
          </cell>
        </row>
        <row r="115">
          <cell r="B115" t="str">
            <v>БЛИНОВА Анастасия</v>
          </cell>
          <cell r="C115">
            <v>10131862689</v>
          </cell>
          <cell r="D115">
            <v>36981</v>
          </cell>
          <cell r="E115" t="str">
            <v>КМС</v>
          </cell>
          <cell r="F115" t="str">
            <v>Московская область</v>
          </cell>
          <cell r="G115" t="str">
            <v xml:space="preserve">"УОР № 1" </v>
          </cell>
        </row>
        <row r="116">
          <cell r="B116" t="str">
            <v>юниорки 17-18</v>
          </cell>
        </row>
        <row r="117">
          <cell r="A117">
            <v>25</v>
          </cell>
          <cell r="B117" t="str">
            <v>ШАЛЫПИНА Арина  Евгеньевна</v>
          </cell>
          <cell r="C117">
            <v>10132272012</v>
          </cell>
          <cell r="D117">
            <v>39586</v>
          </cell>
          <cell r="E117" t="str">
            <v>1 СР</v>
          </cell>
          <cell r="F117" t="str">
            <v>Омская область</v>
          </cell>
          <cell r="G117" t="str">
            <v>БУ ОО ДО "СШОР "Академия велоспорта"</v>
          </cell>
        </row>
        <row r="118">
          <cell r="A118">
            <v>26</v>
          </cell>
          <cell r="B118" t="str">
            <v>ВЕРЕМЕЙЧУК Варвара Петровна</v>
          </cell>
          <cell r="C118">
            <v>10152545618</v>
          </cell>
          <cell r="D118">
            <v>39526</v>
          </cell>
          <cell r="E118" t="str">
            <v>КМС</v>
          </cell>
          <cell r="F118" t="str">
            <v>Санкт-Петербург</v>
          </cell>
          <cell r="G118" t="str">
            <v xml:space="preserve">ГБУ ДО СШОР №2 Калининского района </v>
          </cell>
        </row>
        <row r="119">
          <cell r="A119">
            <v>27</v>
          </cell>
          <cell r="B119" t="str">
            <v>СИЛЕНКО София Юрьевна</v>
          </cell>
          <cell r="C119">
            <v>10114985400</v>
          </cell>
          <cell r="D119">
            <v>39307</v>
          </cell>
          <cell r="E119" t="str">
            <v>КМС</v>
          </cell>
          <cell r="F119" t="str">
            <v>Республика Крым - г. Севастополь</v>
          </cell>
          <cell r="G119" t="str">
            <v>ГБУ ДО РК "СШОР по велоспорту "Крым" -  ГБУ РК "ЦСП СК РК"- ГБОУ ДО города Севастополя "ГЦССПС"</v>
          </cell>
        </row>
        <row r="120">
          <cell r="B120" t="str">
            <v>САФИНА Ралина</v>
          </cell>
          <cell r="C120">
            <v>10129594206</v>
          </cell>
          <cell r="D120">
            <v>39170</v>
          </cell>
          <cell r="E120" t="str">
            <v>1 СР</v>
          </cell>
          <cell r="F120" t="str">
            <v>Республика Татарстан</v>
          </cell>
          <cell r="G120" t="str">
            <v>ГАУ ЦСП РТ</v>
          </cell>
        </row>
        <row r="121">
          <cell r="B121" t="str">
            <v>ЗАВАРУХИНА Мария</v>
          </cell>
          <cell r="C121">
            <v>10162268048</v>
          </cell>
          <cell r="D121">
            <v>39289</v>
          </cell>
          <cell r="E121" t="str">
            <v>1 СР</v>
          </cell>
          <cell r="F121" t="str">
            <v>Челябинская область</v>
          </cell>
          <cell r="G121" t="str">
            <v>МБУ ДО "СШОР № 2" Копейск</v>
          </cell>
        </row>
        <row r="122">
          <cell r="B122" t="str">
            <v>АНОХИНА Агнесса</v>
          </cell>
          <cell r="C122">
            <v>10131029196</v>
          </cell>
          <cell r="D122">
            <v>39395</v>
          </cell>
          <cell r="E122" t="str">
            <v>1 СР</v>
          </cell>
          <cell r="F122" t="str">
            <v>Республика Татарстан</v>
          </cell>
          <cell r="G122" t="str">
            <v>ГАУ ЦСП РТ</v>
          </cell>
        </row>
        <row r="123">
          <cell r="B123" t="str">
            <v>ОСТРОВСКАЯ Валерия</v>
          </cell>
          <cell r="C123">
            <v>10150612587</v>
          </cell>
          <cell r="D123">
            <v>39457</v>
          </cell>
          <cell r="E123" t="str">
            <v>2 СР</v>
          </cell>
          <cell r="F123" t="str">
            <v>Иркутская область</v>
          </cell>
          <cell r="G123" t="str">
            <v>ОГКУ ДО СШОР "Олимпиец",г.Иркутск</v>
          </cell>
        </row>
        <row r="125">
          <cell r="B125" t="str">
            <v>девушки 15-16</v>
          </cell>
        </row>
        <row r="126">
          <cell r="A126">
            <v>28</v>
          </cell>
          <cell r="B126" t="str">
            <v>НЕПРЫНЦЕВА Софья Алексеевна</v>
          </cell>
          <cell r="C126">
            <v>10143464903</v>
          </cell>
          <cell r="D126">
            <v>39911</v>
          </cell>
          <cell r="E126" t="str">
            <v>1 СР</v>
          </cell>
          <cell r="F126" t="str">
            <v>Московская область</v>
          </cell>
          <cell r="G126" t="str">
            <v>"УОР № 1"</v>
          </cell>
        </row>
        <row r="127">
          <cell r="A127">
            <v>29</v>
          </cell>
          <cell r="B127" t="str">
            <v>ФЕДОРЕНКО Анна Анатольевна</v>
          </cell>
          <cell r="C127">
            <v>10144068626</v>
          </cell>
          <cell r="D127">
            <v>40338</v>
          </cell>
          <cell r="E127" t="str">
            <v>1 СР</v>
          </cell>
          <cell r="F127" t="str">
            <v>Санкт-Петербург</v>
          </cell>
          <cell r="G127" t="str">
            <v>ГБУ ДО СШОР №2 Калининского района</v>
          </cell>
        </row>
        <row r="128">
          <cell r="B128" t="str">
            <v>МИНЧЕНКОВА Светлана</v>
          </cell>
          <cell r="C128">
            <v>10151797001</v>
          </cell>
          <cell r="D128">
            <v>40074</v>
          </cell>
          <cell r="E128" t="str">
            <v>КМС</v>
          </cell>
          <cell r="F128" t="str">
            <v>Оренбургская область</v>
          </cell>
          <cell r="G128" t="str">
            <v>РОО "ФВСОО"</v>
          </cell>
        </row>
        <row r="129">
          <cell r="B129" t="str">
            <v>ЧЕРНОВА Виктория</v>
          </cell>
          <cell r="C129">
            <v>10144194423</v>
          </cell>
          <cell r="D129">
            <v>40301</v>
          </cell>
          <cell r="E129" t="str">
            <v>1 СР</v>
          </cell>
          <cell r="F129" t="str">
            <v>Оренбургская область</v>
          </cell>
          <cell r="G129" t="str">
            <v>РОО "ФВСОО"</v>
          </cell>
        </row>
        <row r="130">
          <cell r="B130" t="str">
            <v>ИВАНОВА Элина</v>
          </cell>
          <cell r="C130">
            <v>10129594307</v>
          </cell>
          <cell r="D130">
            <v>39157</v>
          </cell>
          <cell r="E130" t="str">
            <v>КМС</v>
          </cell>
          <cell r="F130" t="str">
            <v>Республика Татарстан</v>
          </cell>
          <cell r="G130" t="str">
            <v>ГАУ ЦСП РТ</v>
          </cell>
        </row>
        <row r="131">
          <cell r="B131" t="str">
            <v>ТИМОФЕЕВА Дарья</v>
          </cell>
          <cell r="C131">
            <v>10117508410</v>
          </cell>
          <cell r="D131">
            <v>39622</v>
          </cell>
          <cell r="E131" t="str">
            <v>2 СР</v>
          </cell>
          <cell r="F131" t="str">
            <v>Тюменская область</v>
          </cell>
          <cell r="G131" t="str">
            <v>МАУ ДО "СШ №2" г.Тобольска</v>
          </cell>
        </row>
        <row r="133">
          <cell r="B133" t="str">
            <v>ОБЛ.</v>
          </cell>
        </row>
        <row r="134">
          <cell r="B134" t="str">
            <v>ИТАЛЬЯНЦЕВ Илья</v>
          </cell>
          <cell r="D134">
            <v>38344</v>
          </cell>
          <cell r="E134" t="str">
            <v>б/р</v>
          </cell>
          <cell r="F134" t="str">
            <v>Омская область</v>
          </cell>
          <cell r="G134" t="str">
            <v>БУ ОО ДО "СШОР "Академия велоспорта"</v>
          </cell>
        </row>
        <row r="135">
          <cell r="B135" t="str">
            <v>СМОЛЯК Ярослав</v>
          </cell>
          <cell r="C135">
            <v>10130521362</v>
          </cell>
          <cell r="D135">
            <v>38392</v>
          </cell>
          <cell r="E135" t="str">
            <v>1 СР</v>
          </cell>
          <cell r="F135" t="str">
            <v>Омская область</v>
          </cell>
          <cell r="G135" t="str">
            <v>БУ ОО ДО "СШОР "Академия велоспорта"</v>
          </cell>
        </row>
        <row r="137">
          <cell r="B137" t="str">
            <v>БАСМАНОВ Михаил</v>
          </cell>
          <cell r="D137">
            <v>38946</v>
          </cell>
          <cell r="E137" t="str">
            <v>б/р</v>
          </cell>
          <cell r="F137" t="str">
            <v>Омская область</v>
          </cell>
          <cell r="G137" t="str">
            <v>БУ ОО ДО "СШОР "Академия велоспорта"</v>
          </cell>
        </row>
        <row r="138">
          <cell r="A138">
            <v>30</v>
          </cell>
          <cell r="B138" t="str">
            <v>КУРОЧКИН Андрей</v>
          </cell>
          <cell r="D138">
            <v>39083</v>
          </cell>
          <cell r="E138" t="str">
            <v>б/р</v>
          </cell>
          <cell r="F138" t="str">
            <v>Омская область</v>
          </cell>
          <cell r="G138" t="str">
            <v>БУ ОО ДО "СШОР "Академия велоспорта"</v>
          </cell>
        </row>
        <row r="139">
          <cell r="A139">
            <v>31</v>
          </cell>
          <cell r="B139" t="str">
            <v>ТОМИЛОВ Максим</v>
          </cell>
          <cell r="D139">
            <v>39208</v>
          </cell>
          <cell r="E139" t="str">
            <v>б/р</v>
          </cell>
          <cell r="F139" t="str">
            <v>Омская область</v>
          </cell>
          <cell r="G139" t="str">
            <v>БУ ОО ДО "СШОР "Академия велоспорта"</v>
          </cell>
        </row>
        <row r="140">
          <cell r="A140">
            <v>32</v>
          </cell>
          <cell r="B140" t="str">
            <v>ШАЛЫПИНА Арина</v>
          </cell>
          <cell r="C140">
            <v>10132272012</v>
          </cell>
          <cell r="D140">
            <v>39586</v>
          </cell>
          <cell r="E140" t="str">
            <v>1 СР</v>
          </cell>
          <cell r="F140" t="str">
            <v>Омская область</v>
          </cell>
          <cell r="G140" t="str">
            <v>БУ ОО ДО "СШОР "Академия велоспорта"</v>
          </cell>
        </row>
        <row r="141">
          <cell r="A141">
            <v>33</v>
          </cell>
          <cell r="B141" t="str">
            <v>НАСКОВЕЦ Павел</v>
          </cell>
          <cell r="C141">
            <v>10135461086</v>
          </cell>
          <cell r="D141">
            <v>39659</v>
          </cell>
          <cell r="E141" t="str">
            <v>1 СР</v>
          </cell>
          <cell r="F141" t="str">
            <v>Омская область</v>
          </cell>
          <cell r="G141" t="str">
            <v>БУ ОО ДО "СШОР "Академия велоспорта"</v>
          </cell>
        </row>
        <row r="142">
          <cell r="A142">
            <v>34</v>
          </cell>
          <cell r="B142" t="str">
            <v>АНЦУПОВ Игорь</v>
          </cell>
          <cell r="D142">
            <v>39785</v>
          </cell>
          <cell r="E142" t="str">
            <v>б/р</v>
          </cell>
          <cell r="F142" t="str">
            <v>Омская область</v>
          </cell>
          <cell r="G142" t="str">
            <v>БУ ОО ДО "СШОР "Академия велоспорта"</v>
          </cell>
        </row>
        <row r="143">
          <cell r="A143">
            <v>35</v>
          </cell>
          <cell r="B143" t="str">
            <v>КОСЫХ Ирина</v>
          </cell>
          <cell r="D143">
            <v>40256</v>
          </cell>
          <cell r="E143" t="str">
            <v>б/р</v>
          </cell>
          <cell r="F143" t="str">
            <v>Омская область</v>
          </cell>
          <cell r="G143" t="str">
            <v>БУ ОО ДО "СШОР "Академия велоспорта"</v>
          </cell>
        </row>
        <row r="144">
          <cell r="A144">
            <v>36</v>
          </cell>
          <cell r="B144" t="str">
            <v>ОСТРОВНОЙ Савелий</v>
          </cell>
          <cell r="D144">
            <v>40854</v>
          </cell>
          <cell r="E144" t="str">
            <v>б/р</v>
          </cell>
          <cell r="F144" t="str">
            <v>Омская область</v>
          </cell>
          <cell r="G144" t="str">
            <v>БУ ОО ДО "СШОР "Академия велоспорта"</v>
          </cell>
        </row>
        <row r="145">
          <cell r="A145">
            <v>37</v>
          </cell>
          <cell r="B145" t="str">
            <v>ЖУКОВ Григорий</v>
          </cell>
          <cell r="C145">
            <v>10131028994</v>
          </cell>
          <cell r="D145">
            <v>38718</v>
          </cell>
          <cell r="E145" t="str">
            <v>б/р</v>
          </cell>
          <cell r="F145" t="str">
            <v>Омская область</v>
          </cell>
          <cell r="G145" t="str">
            <v>БУ ОО ДО "СШОР "Академия велоспорта"</v>
          </cell>
        </row>
        <row r="146">
          <cell r="B146" t="str">
            <v>ДУДАРЬ Александр</v>
          </cell>
          <cell r="C146">
            <v>10141291089</v>
          </cell>
          <cell r="D146">
            <v>39337</v>
          </cell>
          <cell r="E146" t="str">
            <v>б/р</v>
          </cell>
          <cell r="F146" t="str">
            <v>Омская область</v>
          </cell>
          <cell r="G146" t="str">
            <v>БУ ОО ДО "СШОР "Академия велоспорта"</v>
          </cell>
        </row>
        <row r="147">
          <cell r="B147" t="str">
            <v>ЛУНЯК Максим</v>
          </cell>
          <cell r="D147">
            <v>39868</v>
          </cell>
          <cell r="E147" t="str">
            <v>б/р</v>
          </cell>
          <cell r="F147" t="str">
            <v>Омская область</v>
          </cell>
          <cell r="G147" t="str">
            <v>БУ ОО ДО "СШОР "Академия велоспорта"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ЮНИОРЫ,ЮНИОРКИ (17-18 ЛЕТ),ЮНОШИ,ДЕВУШКИ (15-16 ЛЕТ),ЮНОШИ,ДЕВУШКИ (13-14 ЛЕТ)</v>
          </cell>
        </row>
        <row r="11">
          <cell r="A11" t="str">
            <v>МЕСТО ПРОВЕДЕНИЯ: г. Омск, "Парк Фристайл"</v>
          </cell>
          <cell r="G11" t="str">
            <v>Номер-код ВРВС - 0080061612Я</v>
          </cell>
        </row>
        <row r="12">
          <cell r="A12" t="str">
            <v>ДАТА ПРОВЕДЕНИЯ: 13 - 16 июня 2025 года</v>
          </cell>
          <cell r="G12" t="str">
            <v>ЕКП 2025 № - 2008550021030127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A21">
            <v>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B23" t="str">
            <v>Калининградская область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B26" t="str">
            <v>Представитель: Лунин О. Д. (10034925337)</v>
          </cell>
        </row>
        <row r="28">
          <cell r="B28" t="str">
            <v>Санкт-Петербург</v>
          </cell>
        </row>
        <row r="29">
          <cell r="A29">
            <v>1</v>
          </cell>
          <cell r="B29">
            <v>18</v>
          </cell>
          <cell r="C29">
            <v>10143134796</v>
          </cell>
          <cell r="D29" t="str">
            <v>БЕЛОВ Макар Сергеевич</v>
          </cell>
          <cell r="E29">
            <v>40593</v>
          </cell>
          <cell r="F29" t="str">
            <v>1 СР</v>
          </cell>
          <cell r="G29" t="str">
            <v xml:space="preserve">ГБУ ДО СШОР №2 Калининского района </v>
          </cell>
        </row>
        <row r="30">
          <cell r="A30">
            <v>2</v>
          </cell>
          <cell r="B30">
            <v>26</v>
          </cell>
          <cell r="C30">
            <v>10152545618</v>
          </cell>
          <cell r="D30" t="str">
            <v>ВЕРЕМЕЙЧУК Варвара Петровна</v>
          </cell>
          <cell r="E30">
            <v>39526</v>
          </cell>
          <cell r="F30" t="str">
            <v>КМС</v>
          </cell>
          <cell r="G30" t="str">
            <v xml:space="preserve">ГБУ ДО СШОР №2 Калининского района </v>
          </cell>
        </row>
        <row r="31">
          <cell r="A31">
            <v>3</v>
          </cell>
          <cell r="B31">
            <v>29</v>
          </cell>
          <cell r="C31">
            <v>10144068626</v>
          </cell>
          <cell r="D31" t="str">
            <v>ФЕДОРЕНКО Анна Анатольевна</v>
          </cell>
          <cell r="E31">
            <v>40338</v>
          </cell>
          <cell r="F31" t="str">
            <v>1 СР</v>
          </cell>
          <cell r="G31" t="str">
            <v>ГБУ ДО СШОР №2 Калининского района</v>
          </cell>
        </row>
        <row r="32">
          <cell r="A32">
            <v>4</v>
          </cell>
          <cell r="B32">
            <v>14</v>
          </cell>
          <cell r="C32">
            <v>10140571875</v>
          </cell>
          <cell r="D32" t="str">
            <v>ФЕДОРОВ Максим Артемович</v>
          </cell>
          <cell r="E32">
            <v>39304</v>
          </cell>
          <cell r="F32" t="str">
            <v>КМС</v>
          </cell>
          <cell r="G32" t="str">
            <v xml:space="preserve">ГБУ ДО СШ "Локомотив"Выборгского р-на </v>
          </cell>
        </row>
        <row r="33">
          <cell r="A33">
            <v>5</v>
          </cell>
          <cell r="B33">
            <v>15</v>
          </cell>
          <cell r="C33">
            <v>10152488024</v>
          </cell>
          <cell r="D33" t="str">
            <v>МИХАЛЕВ Даниил Михайлович</v>
          </cell>
          <cell r="E33">
            <v>39794</v>
          </cell>
          <cell r="F33" t="str">
            <v>КМС</v>
          </cell>
          <cell r="G33" t="str">
            <v xml:space="preserve">ГБУ ДО СШОР №2 Калининского района </v>
          </cell>
        </row>
        <row r="34">
          <cell r="A34">
            <v>6</v>
          </cell>
          <cell r="B34">
            <v>16</v>
          </cell>
          <cell r="C34">
            <v>10133903632</v>
          </cell>
          <cell r="D34" t="str">
            <v>БАБИКОВ Тимур Алексеевич</v>
          </cell>
          <cell r="E34">
            <v>39302</v>
          </cell>
          <cell r="F34" t="str">
            <v>КМС</v>
          </cell>
          <cell r="G34" t="str">
            <v xml:space="preserve">ГБУ ДО СШОР №2 Калининского района </v>
          </cell>
        </row>
        <row r="35">
          <cell r="B35" t="str">
            <v>Представитель: Алексеев Ю. А. (10162474374)</v>
          </cell>
        </row>
        <row r="37">
          <cell r="B37" t="str">
            <v>Московская область</v>
          </cell>
        </row>
        <row r="38">
          <cell r="A38">
            <v>7</v>
          </cell>
          <cell r="B38">
            <v>28</v>
          </cell>
          <cell r="C38">
            <v>10143464903</v>
          </cell>
          <cell r="D38" t="str">
            <v>НЕПРЫНЦЕВА Софья Алексеевна</v>
          </cell>
          <cell r="E38">
            <v>39911</v>
          </cell>
          <cell r="F38" t="str">
            <v>1 СР</v>
          </cell>
          <cell r="G38" t="str">
            <v>"УОР № 1"</v>
          </cell>
        </row>
        <row r="39">
          <cell r="B39" t="str">
            <v>Представитель: Теряев О. И. (10163443566)</v>
          </cell>
        </row>
        <row r="41">
          <cell r="B41" t="str">
            <v>Омская область</v>
          </cell>
        </row>
        <row r="42">
          <cell r="A42">
            <v>8</v>
          </cell>
          <cell r="B42">
            <v>25</v>
          </cell>
          <cell r="C42">
            <v>10132272012</v>
          </cell>
          <cell r="D42" t="str">
            <v>ШАЛЫПИНА Арина  Евгеньевна</v>
          </cell>
          <cell r="E42">
            <v>39586</v>
          </cell>
          <cell r="F42" t="str">
            <v>1 СР</v>
          </cell>
          <cell r="G42" t="str">
            <v>БУ ОО ДО "СШОР "Академия велоспорта"</v>
          </cell>
        </row>
        <row r="43">
          <cell r="A43">
            <v>9</v>
          </cell>
          <cell r="B43">
            <v>12</v>
          </cell>
          <cell r="C43">
            <v>10143135204</v>
          </cell>
          <cell r="D43" t="str">
            <v>АНЦУПОВ Игорь Владимирович</v>
          </cell>
          <cell r="E43">
            <v>39785</v>
          </cell>
          <cell r="F43" t="str">
            <v>1 СР</v>
          </cell>
          <cell r="G43" t="str">
            <v>БУ ОО ДО "СШОР "Академия велоспорта"</v>
          </cell>
        </row>
        <row r="44">
          <cell r="A44">
            <v>10</v>
          </cell>
          <cell r="B44">
            <v>13</v>
          </cell>
          <cell r="C44">
            <v>10135461086</v>
          </cell>
          <cell r="D44" t="str">
            <v>НАСКОВЕЦ Павел Александрович</v>
          </cell>
          <cell r="E44">
            <v>39659</v>
          </cell>
          <cell r="F44" t="str">
            <v>1 СР</v>
          </cell>
          <cell r="G44" t="str">
            <v>БУ ОО ДО "СШОР "Академия велоспорта"</v>
          </cell>
        </row>
        <row r="46">
          <cell r="B46" t="str">
            <v>Ростовская область</v>
          </cell>
        </row>
        <row r="47">
          <cell r="A47">
            <v>11</v>
          </cell>
          <cell r="B47">
            <v>17</v>
          </cell>
          <cell r="C47">
            <v>10140877932</v>
          </cell>
          <cell r="D47" t="str">
            <v>ОСЬМУХА Ярослав Артёмович</v>
          </cell>
          <cell r="E47">
            <v>39373</v>
          </cell>
          <cell r="F47" t="str">
            <v>1 СР</v>
          </cell>
          <cell r="G47" t="str">
            <v>МБУ "Гребной канал "Дон"</v>
          </cell>
        </row>
        <row r="48">
          <cell r="B48" t="str">
            <v>Представитель: Стененко В. В. (10066198541)</v>
          </cell>
        </row>
        <row r="50">
          <cell r="B50" t="str">
            <v>Республика Крым</v>
          </cell>
        </row>
        <row r="51">
          <cell r="A51">
            <v>12</v>
          </cell>
          <cell r="B51">
            <v>27</v>
          </cell>
          <cell r="C51">
            <v>10114985400</v>
          </cell>
          <cell r="D51" t="str">
            <v>СИЛЕНКО София Юрьевна</v>
          </cell>
          <cell r="E51">
            <v>39307</v>
          </cell>
          <cell r="F51" t="str">
            <v>КМС</v>
          </cell>
          <cell r="G51" t="str">
            <v>ГБУ ДО РК "СШОР по велоспорту "Крым" -  ГБУ РК "ЦСП СК РК"- ГБОУ ДО города Севастополя "ГЦССПС"</v>
          </cell>
        </row>
        <row r="52">
          <cell r="B52" t="str">
            <v>Представитель: Цыбезов В. Ю. (10162409407)</v>
          </cell>
        </row>
        <row r="77">
          <cell r="B77" t="str">
            <v>Представитель: Макарова Т.Н.</v>
          </cell>
        </row>
        <row r="79">
          <cell r="B79" t="str">
            <v>Республика Крым</v>
          </cell>
        </row>
        <row r="80">
          <cell r="B80">
            <v>7</v>
          </cell>
          <cell r="C80" t="e">
            <v>#NAME?</v>
          </cell>
          <cell r="D80" t="e">
            <v>#NAME?</v>
          </cell>
          <cell r="F80" t="e">
            <v>#NAME?</v>
          </cell>
          <cell r="G80" t="e">
            <v>#NAME?</v>
          </cell>
        </row>
        <row r="81">
          <cell r="B81">
            <v>32</v>
          </cell>
          <cell r="C81" t="e">
            <v>#NAME?</v>
          </cell>
          <cell r="D81" t="e">
            <v>#NAME?</v>
          </cell>
          <cell r="F81" t="e">
            <v>#NAME?</v>
          </cell>
          <cell r="G81" t="e">
            <v>#NAME?</v>
          </cell>
        </row>
        <row r="82">
          <cell r="B82">
            <v>33</v>
          </cell>
          <cell r="C82" t="e">
            <v>#NAME?</v>
          </cell>
          <cell r="D82" t="e">
            <v>#NAME?</v>
          </cell>
          <cell r="F82" t="e">
            <v>#NAME?</v>
          </cell>
          <cell r="G82" t="e">
            <v>#NAME?</v>
          </cell>
        </row>
        <row r="83">
          <cell r="B83" t="str">
            <v>Представитель: Загородний В.А.</v>
          </cell>
        </row>
        <row r="85">
          <cell r="B85" t="str">
            <v>Самарская область</v>
          </cell>
        </row>
        <row r="86">
          <cell r="B86">
            <v>57</v>
          </cell>
          <cell r="C86" t="e">
            <v>#NAME?</v>
          </cell>
          <cell r="D86" t="e">
            <v>#NAME?</v>
          </cell>
          <cell r="F86" t="e">
            <v>#NAME?</v>
          </cell>
          <cell r="G86" t="e">
            <v>#NAME?</v>
          </cell>
        </row>
        <row r="87">
          <cell r="B87">
            <v>58</v>
          </cell>
          <cell r="C87" t="e">
            <v>#NAME?</v>
          </cell>
          <cell r="D87" t="e">
            <v>#NAME?</v>
          </cell>
          <cell r="F87" t="e">
            <v>#NAME?</v>
          </cell>
          <cell r="G87" t="e">
            <v>#NAME?</v>
          </cell>
        </row>
        <row r="88">
          <cell r="B88" t="str">
            <v>Представитель: Зотеев Д.Г.</v>
          </cell>
        </row>
        <row r="90">
          <cell r="B90" t="str">
            <v>Санкт-Петербург</v>
          </cell>
        </row>
        <row r="91">
          <cell r="B91">
            <v>35</v>
          </cell>
          <cell r="C91" t="e">
            <v>#NAME?</v>
          </cell>
          <cell r="D91" t="e">
            <v>#NAME?</v>
          </cell>
          <cell r="F91" t="e">
            <v>#NAME?</v>
          </cell>
          <cell r="G91" t="e">
            <v>#NAME?</v>
          </cell>
        </row>
        <row r="92">
          <cell r="B92">
            <v>36</v>
          </cell>
          <cell r="C92" t="e">
            <v>#NAME?</v>
          </cell>
          <cell r="D92" t="e">
            <v>#NAME?</v>
          </cell>
          <cell r="F92" t="e">
            <v>#NAME?</v>
          </cell>
          <cell r="G92" t="e">
            <v>#NAME?</v>
          </cell>
        </row>
        <row r="93">
          <cell r="B93" t="str">
            <v>Представитель: Самусенко К.В.</v>
          </cell>
        </row>
        <row r="95">
          <cell r="B95" t="str">
            <v>Республика Удмуртия</v>
          </cell>
        </row>
        <row r="96">
          <cell r="B96">
            <v>29</v>
          </cell>
          <cell r="C96" t="e">
            <v>#NAME?</v>
          </cell>
          <cell r="D96" t="e">
            <v>#NAME?</v>
          </cell>
          <cell r="F96" t="e">
            <v>#NAME?</v>
          </cell>
          <cell r="G96" t="e">
            <v>#NAME?</v>
          </cell>
        </row>
        <row r="97">
          <cell r="B97">
            <v>61</v>
          </cell>
          <cell r="C97" t="e">
            <v>#NAME?</v>
          </cell>
          <cell r="D97" t="e">
            <v>#NAME?</v>
          </cell>
          <cell r="F97" t="e">
            <v>#NAME?</v>
          </cell>
          <cell r="G97" t="e">
            <v>#NAME?</v>
          </cell>
        </row>
        <row r="98">
          <cell r="B98">
            <v>62</v>
          </cell>
          <cell r="C98" t="e">
            <v>#NAME?</v>
          </cell>
          <cell r="D98" t="e">
            <v>#NAME?</v>
          </cell>
          <cell r="F98" t="e">
            <v>#NAME?</v>
          </cell>
          <cell r="G98" t="e">
            <v>#NAME?</v>
          </cell>
        </row>
        <row r="99">
          <cell r="B99">
            <v>63</v>
          </cell>
          <cell r="C99" t="e">
            <v>#NAME?</v>
          </cell>
          <cell r="D99" t="e">
            <v>#NAME?</v>
          </cell>
          <cell r="F99" t="e">
            <v>#NAME?</v>
          </cell>
          <cell r="G99" t="e">
            <v>#NAME?</v>
          </cell>
        </row>
        <row r="100">
          <cell r="B100">
            <v>34</v>
          </cell>
          <cell r="C100" t="e">
            <v>#NAME?</v>
          </cell>
          <cell r="D100" t="e">
            <v>#NAME?</v>
          </cell>
          <cell r="F100" t="e">
            <v>#NAME?</v>
          </cell>
          <cell r="G100" t="e">
            <v>#NAME?</v>
          </cell>
        </row>
        <row r="101">
          <cell r="B101">
            <v>40</v>
          </cell>
          <cell r="C101" t="e">
            <v>#NAME?</v>
          </cell>
          <cell r="D101" t="e">
            <v>#NAME?</v>
          </cell>
          <cell r="F101" t="e">
            <v>#NAME?</v>
          </cell>
          <cell r="G101" t="e">
            <v>#NAME?</v>
          </cell>
        </row>
        <row r="102">
          <cell r="B102" t="str">
            <v>Представитель: Русских А.Д.</v>
          </cell>
        </row>
        <row r="104">
          <cell r="B104" t="str">
            <v>Новосибирская область</v>
          </cell>
        </row>
        <row r="105">
          <cell r="B105">
            <v>51</v>
          </cell>
          <cell r="C105" t="e">
            <v>#NAME?</v>
          </cell>
          <cell r="D105" t="e">
            <v>#NAME?</v>
          </cell>
          <cell r="F105" t="e">
            <v>#NAME?</v>
          </cell>
          <cell r="G105" t="e">
            <v>#NAME?</v>
          </cell>
        </row>
        <row r="106">
          <cell r="B106">
            <v>52</v>
          </cell>
          <cell r="C106" t="e">
            <v>#NAME?</v>
          </cell>
          <cell r="D106" t="e">
            <v>#NAME?</v>
          </cell>
          <cell r="F106" t="e">
            <v>#NAME?</v>
          </cell>
          <cell r="G106" t="e">
            <v>#NAME?</v>
          </cell>
        </row>
        <row r="107">
          <cell r="B107" t="str">
            <v>Представитель: Жадкевич А.В.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 (4 ЭТАП)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МУЖЧИНЫ,ЖЕНЩИНЫ</v>
          </cell>
        </row>
        <row r="11">
          <cell r="A11" t="str">
            <v>МЕСТО ПРОВЕДЕНИЯ: г. Омск, "Парк Фристайл"</v>
          </cell>
          <cell r="G11" t="str">
            <v>Номер-код ВРВС - 0080061612Я</v>
          </cell>
        </row>
        <row r="12">
          <cell r="A12" t="str">
            <v>ДАТА ПРОВЕДЕНИЯ: 13 - 16 июня 2025 года</v>
          </cell>
          <cell r="G12" t="str">
            <v>ЕКП 2025 № - 2008550020030594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Калининградская область</v>
          </cell>
        </row>
        <row r="20">
          <cell r="A20">
            <v>1</v>
          </cell>
          <cell r="B20">
            <v>8</v>
          </cell>
          <cell r="C20">
            <v>10089109335</v>
          </cell>
          <cell r="D20" t="str">
            <v>АЛИЕВ Анар Талыбович</v>
          </cell>
          <cell r="E20">
            <v>37694</v>
          </cell>
          <cell r="F20" t="str">
            <v>МС</v>
          </cell>
          <cell r="G20" t="str">
            <v>ГАУ ДО КО "КСШОР"</v>
          </cell>
        </row>
        <row r="21">
          <cell r="B21" t="str">
            <v>Представитель: Лунин О. Д. (10034925337)</v>
          </cell>
        </row>
        <row r="23">
          <cell r="B23" t="str">
            <v>Санкт-Петербург</v>
          </cell>
        </row>
        <row r="24">
          <cell r="A24">
            <v>2</v>
          </cell>
          <cell r="B24">
            <v>2</v>
          </cell>
          <cell r="C24">
            <v>10139700794</v>
          </cell>
          <cell r="D24" t="str">
            <v>ЧАЩИН Никита Исмоилович</v>
          </cell>
          <cell r="E24">
            <v>38349</v>
          </cell>
          <cell r="F24" t="str">
            <v>КМС</v>
          </cell>
          <cell r="G24" t="str">
            <v xml:space="preserve">ГБУ ДО СШ "Локомотив"Выборгского р-на </v>
          </cell>
        </row>
        <row r="25">
          <cell r="A25">
            <v>3</v>
          </cell>
          <cell r="B25">
            <v>3</v>
          </cell>
          <cell r="C25">
            <v>10129838019</v>
          </cell>
          <cell r="D25" t="str">
            <v>СОРОКО Роман Максимович</v>
          </cell>
          <cell r="E25">
            <v>38518</v>
          </cell>
          <cell r="F25" t="str">
            <v>КМС</v>
          </cell>
          <cell r="G25" t="str">
            <v xml:space="preserve">ГБУ ДО СШОР №2 Калининского района </v>
          </cell>
        </row>
        <row r="26">
          <cell r="A26">
            <v>4</v>
          </cell>
          <cell r="B26">
            <v>4</v>
          </cell>
          <cell r="C26">
            <v>10129902481</v>
          </cell>
          <cell r="D26" t="str">
            <v>ЕГОРОВ Артем Эдуардович</v>
          </cell>
          <cell r="E26">
            <v>38779</v>
          </cell>
          <cell r="F26" t="str">
            <v>КМС</v>
          </cell>
          <cell r="G26" t="str">
            <v xml:space="preserve">ГБУ ДО СШ "Локомотив"Выборгского р-на </v>
          </cell>
        </row>
        <row r="27">
          <cell r="A27">
            <v>5</v>
          </cell>
          <cell r="B27">
            <v>7</v>
          </cell>
          <cell r="C27">
            <v>10140712830</v>
          </cell>
          <cell r="D27" t="str">
            <v>ДОЛБИЛОВ Александр Сергеевич</v>
          </cell>
          <cell r="E27">
            <v>38701</v>
          </cell>
          <cell r="F27" t="str">
            <v>КМС</v>
          </cell>
          <cell r="G27" t="str">
            <v xml:space="preserve">ГБУ ДО СШ "Локомотив"Выборгского р-на </v>
          </cell>
        </row>
        <row r="28">
          <cell r="A28">
            <v>6</v>
          </cell>
          <cell r="B28">
            <v>22</v>
          </cell>
          <cell r="C28">
            <v>10119582489</v>
          </cell>
          <cell r="D28" t="str">
            <v>СИГАРЕВА Мария Сергеевна</v>
          </cell>
          <cell r="E28">
            <v>37972</v>
          </cell>
          <cell r="F28" t="str">
            <v>МС</v>
          </cell>
          <cell r="G28" t="str">
            <v xml:space="preserve">ГБУ ДО СШОР №2 Калининского района </v>
          </cell>
        </row>
        <row r="29">
          <cell r="B29" t="str">
            <v>Представитель: Алексеев Ю. А. (10162474374)</v>
          </cell>
        </row>
        <row r="31">
          <cell r="B31" t="str">
            <v>Самарская область</v>
          </cell>
        </row>
        <row r="32">
          <cell r="A32">
            <v>7</v>
          </cell>
          <cell r="B32">
            <v>19</v>
          </cell>
          <cell r="C32">
            <v>10097381415</v>
          </cell>
          <cell r="D32" t="str">
            <v>РИЗАЕВА Дарья Игоревна</v>
          </cell>
          <cell r="E32">
            <v>35351</v>
          </cell>
          <cell r="F32" t="str">
            <v>МС</v>
          </cell>
          <cell r="G32" t="str">
            <v>ГАУ ДО СО СШОР №7</v>
          </cell>
        </row>
        <row r="33">
          <cell r="A33">
            <v>8</v>
          </cell>
          <cell r="B33">
            <v>23</v>
          </cell>
          <cell r="C33">
            <v>10066351620</v>
          </cell>
          <cell r="D33" t="str">
            <v>КРУГЛОВА Екатерина Сергеевна</v>
          </cell>
          <cell r="E33">
            <v>34518</v>
          </cell>
          <cell r="F33" t="str">
            <v>МС</v>
          </cell>
          <cell r="G33" t="str">
            <v>ГАУ ДО СО СШОР № 7</v>
          </cell>
        </row>
        <row r="35">
          <cell r="B35" t="str">
            <v>Челябинская область</v>
          </cell>
        </row>
        <row r="36">
          <cell r="A36">
            <v>9</v>
          </cell>
          <cell r="B36">
            <v>6</v>
          </cell>
          <cell r="C36">
            <v>10120373142</v>
          </cell>
          <cell r="D36" t="str">
            <v>ЦЫРЕНЩИКОВ Матвей Александрович</v>
          </cell>
          <cell r="E36">
            <v>38742</v>
          </cell>
          <cell r="F36" t="str">
            <v>1 СР</v>
          </cell>
          <cell r="G36" t="str">
            <v>МБУ ДО "СШОР № 2" Копейск</v>
          </cell>
        </row>
        <row r="37">
          <cell r="B37" t="str">
            <v>Представитель: Дорохов А. А. (10162409003)</v>
          </cell>
        </row>
        <row r="39">
          <cell r="B39" t="str">
            <v>Московская область</v>
          </cell>
        </row>
        <row r="40">
          <cell r="A40">
            <v>10</v>
          </cell>
          <cell r="B40">
            <v>20</v>
          </cell>
          <cell r="C40">
            <v>10144340125</v>
          </cell>
          <cell r="D40" t="str">
            <v>КОРАБЕЛЬЩИКОВА Татьяна Сергеевна</v>
          </cell>
          <cell r="E40">
            <v>36347</v>
          </cell>
          <cell r="F40" t="str">
            <v>КМС</v>
          </cell>
          <cell r="G40" t="str">
            <v>"УОР № 1"</v>
          </cell>
        </row>
        <row r="41">
          <cell r="A41">
            <v>11</v>
          </cell>
          <cell r="B41">
            <v>24</v>
          </cell>
          <cell r="C41">
            <v>10066399413</v>
          </cell>
          <cell r="D41" t="str">
            <v>МАЛЫШЕВА Елена Александровна</v>
          </cell>
          <cell r="E41">
            <v>36485</v>
          </cell>
          <cell r="F41" t="str">
            <v>МС</v>
          </cell>
          <cell r="G41" t="str">
            <v>"УОР № 1"</v>
          </cell>
        </row>
        <row r="42">
          <cell r="B42" t="str">
            <v>Представитель: Теряев О. И. (10163443566)</v>
          </cell>
        </row>
        <row r="44">
          <cell r="B44" t="str">
            <v>г.Москва</v>
          </cell>
        </row>
        <row r="45">
          <cell r="A45">
            <v>12</v>
          </cell>
          <cell r="B45">
            <v>1</v>
          </cell>
          <cell r="C45">
            <v>10066198642</v>
          </cell>
          <cell r="D45" t="str">
            <v>ПАВЛЕНКО Петр Дмитриевич</v>
          </cell>
          <cell r="E45">
            <v>38728</v>
          </cell>
          <cell r="F45" t="str">
            <v>КМС</v>
          </cell>
          <cell r="G45" t="str">
            <v>ГБУ ДО "Московская академия велосипедного спорта"</v>
          </cell>
        </row>
        <row r="46">
          <cell r="A46">
            <v>13</v>
          </cell>
          <cell r="B46">
            <v>5</v>
          </cell>
          <cell r="C46">
            <v>10066198642</v>
          </cell>
          <cell r="D46" t="str">
            <v>НОВОСЕЛОВ Максим Михайлович</v>
          </cell>
          <cell r="E46">
            <v>32810</v>
          </cell>
          <cell r="F46" t="str">
            <v>КМС</v>
          </cell>
          <cell r="G46" t="str">
            <v>ГБУ ДО "Московская академия велосипедного спорта"</v>
          </cell>
        </row>
        <row r="47">
          <cell r="A47">
            <v>14</v>
          </cell>
          <cell r="B47">
            <v>21</v>
          </cell>
          <cell r="C47">
            <v>10119777503</v>
          </cell>
          <cell r="D47" t="str">
            <v>ЧЕРНЯВСКАЯ Софья Алексеевна</v>
          </cell>
          <cell r="E47">
            <v>38237</v>
          </cell>
          <cell r="F47" t="str">
            <v>КМС</v>
          </cell>
          <cell r="G47" t="str">
            <v>ГБУ ДО "Московская академия велосипедного спорта"</v>
          </cell>
        </row>
        <row r="49">
          <cell r="B49" t="str">
            <v>Омская область</v>
          </cell>
        </row>
        <row r="50">
          <cell r="A50">
            <v>15</v>
          </cell>
          <cell r="B50">
            <v>9</v>
          </cell>
          <cell r="C50">
            <v>10130040911</v>
          </cell>
          <cell r="D50" t="str">
            <v>МИЗИН Дмитрий Сергеевич</v>
          </cell>
          <cell r="E50">
            <v>39020</v>
          </cell>
          <cell r="F50" t="str">
            <v>КМС</v>
          </cell>
          <cell r="G50" t="str">
            <v>БУ ОО ДО "СШОР "Академия велоспорта"</v>
          </cell>
        </row>
        <row r="52">
          <cell r="B52" t="str">
            <v>Ростовская область</v>
          </cell>
        </row>
        <row r="53">
          <cell r="A53">
            <v>16</v>
          </cell>
          <cell r="B53">
            <v>10</v>
          </cell>
          <cell r="C53">
            <v>10120039605</v>
          </cell>
          <cell r="D53" t="str">
            <v>СЛЫШКИН Арсений Олегович</v>
          </cell>
          <cell r="E53">
            <v>38529</v>
          </cell>
          <cell r="F53" t="str">
            <v>МС</v>
          </cell>
          <cell r="G53" t="str">
            <v>МБУ "Гребной канал "Дон"</v>
          </cell>
        </row>
        <row r="54">
          <cell r="B54" t="str">
            <v>Представитель: Стененко В. В. (10066198541)</v>
          </cell>
        </row>
        <row r="56">
          <cell r="B56" t="str">
            <v>Республика Татарстан</v>
          </cell>
        </row>
        <row r="57">
          <cell r="A57">
            <v>17</v>
          </cell>
          <cell r="B57">
            <v>11</v>
          </cell>
          <cell r="C57">
            <v>10097223080</v>
          </cell>
          <cell r="D57" t="str">
            <v>ШАРАФИЕВ Амир Ленарович</v>
          </cell>
          <cell r="E57">
            <v>37930</v>
          </cell>
          <cell r="F57" t="str">
            <v>КМС</v>
          </cell>
          <cell r="G57" t="str">
            <v>ГАУ ЦСП РТ</v>
          </cell>
        </row>
        <row r="86">
          <cell r="B86" t="str">
            <v>Республика Удмуртия</v>
          </cell>
        </row>
        <row r="87">
          <cell r="B87">
            <v>29</v>
          </cell>
          <cell r="C87" t="e">
            <v>#NAME?</v>
          </cell>
          <cell r="D87" t="e">
            <v>#NAME?</v>
          </cell>
          <cell r="F87" t="e">
            <v>#NAME?</v>
          </cell>
          <cell r="G87" t="e">
            <v>#NAME?</v>
          </cell>
        </row>
        <row r="88">
          <cell r="B88">
            <v>61</v>
          </cell>
          <cell r="C88" t="e">
            <v>#NAME?</v>
          </cell>
          <cell r="D88" t="e">
            <v>#NAME?</v>
          </cell>
          <cell r="F88" t="e">
            <v>#NAME?</v>
          </cell>
          <cell r="G88" t="e">
            <v>#NAME?</v>
          </cell>
        </row>
        <row r="89">
          <cell r="B89">
            <v>62</v>
          </cell>
          <cell r="C89" t="e">
            <v>#NAME?</v>
          </cell>
          <cell r="D89" t="e">
            <v>#NAME?</v>
          </cell>
          <cell r="F89" t="e">
            <v>#NAME?</v>
          </cell>
          <cell r="G89" t="e">
            <v>#NAME?</v>
          </cell>
        </row>
        <row r="90">
          <cell r="B90">
            <v>63</v>
          </cell>
          <cell r="C90" t="e">
            <v>#NAME?</v>
          </cell>
          <cell r="D90" t="e">
            <v>#NAME?</v>
          </cell>
          <cell r="F90" t="e">
            <v>#NAME?</v>
          </cell>
          <cell r="G90" t="e">
            <v>#NAME?</v>
          </cell>
        </row>
        <row r="91">
          <cell r="B91">
            <v>34</v>
          </cell>
          <cell r="C91" t="e">
            <v>#NAME?</v>
          </cell>
          <cell r="D91" t="e">
            <v>#NAME?</v>
          </cell>
          <cell r="F91" t="e">
            <v>#NAME?</v>
          </cell>
          <cell r="G91" t="e">
            <v>#NAME?</v>
          </cell>
        </row>
        <row r="92">
          <cell r="B92">
            <v>40</v>
          </cell>
          <cell r="C92" t="e">
            <v>#NAME?</v>
          </cell>
          <cell r="D92" t="e">
            <v>#NAME?</v>
          </cell>
          <cell r="F92" t="e">
            <v>#NAME?</v>
          </cell>
          <cell r="G92" t="e">
            <v>#NAME?</v>
          </cell>
        </row>
        <row r="93">
          <cell r="B93" t="str">
            <v>Представитель: Русских А.Д.</v>
          </cell>
        </row>
        <row r="95">
          <cell r="B95" t="str">
            <v>Новосибирская область</v>
          </cell>
        </row>
        <row r="96">
          <cell r="B96">
            <v>51</v>
          </cell>
          <cell r="C96" t="e">
            <v>#NAME?</v>
          </cell>
          <cell r="D96" t="e">
            <v>#NAME?</v>
          </cell>
          <cell r="F96" t="e">
            <v>#NAME?</v>
          </cell>
          <cell r="G96" t="e">
            <v>#NAME?</v>
          </cell>
        </row>
        <row r="97">
          <cell r="B97">
            <v>52</v>
          </cell>
          <cell r="C97" t="e">
            <v>#NAME?</v>
          </cell>
          <cell r="D97" t="e">
            <v>#NAME?</v>
          </cell>
          <cell r="F97" t="e">
            <v>#NAME?</v>
          </cell>
          <cell r="G97" t="e">
            <v>#NAME?</v>
          </cell>
        </row>
        <row r="98">
          <cell r="B98" t="str">
            <v>Представитель: Жадкевич А.В.</v>
          </cell>
        </row>
      </sheetData>
      <sheetData sheetId="5">
        <row r="5">
          <cell r="G5" t="str">
            <v>КУБОК РОССИИ-1 ЭТАП</v>
          </cell>
        </row>
        <row r="6">
          <cell r="G6" t="str">
            <v>в дисциплине «ВМХ - фристайл - парк»</v>
          </cell>
        </row>
        <row r="7">
          <cell r="G7" t="str">
            <v>среди ЖЕНЩИН</v>
          </cell>
        </row>
        <row r="8">
          <cell r="F8" t="str">
            <v>3 место</v>
          </cell>
          <cell r="G8" t="str">
            <v>БАЗДЫЛЕВА Алина</v>
          </cell>
        </row>
        <row r="9">
          <cell r="F9" t="str">
            <v>2 место</v>
          </cell>
          <cell r="G9" t="str">
            <v>СИГАРЕВА Мария</v>
          </cell>
        </row>
        <row r="10">
          <cell r="F10" t="str">
            <v>1 место</v>
          </cell>
          <cell r="G10" t="str">
            <v>МАЛЫШЕВА Елена</v>
          </cell>
        </row>
        <row r="11">
          <cell r="G11" t="str">
            <v>среди МУЖЧИН</v>
          </cell>
        </row>
        <row r="12">
          <cell r="F12" t="str">
            <v>3 место</v>
          </cell>
        </row>
        <row r="13">
          <cell r="F13" t="str">
            <v>2 место</v>
          </cell>
        </row>
        <row r="14">
          <cell r="F14" t="str">
            <v>1 место</v>
          </cell>
        </row>
        <row r="18">
          <cell r="G18" t="str">
            <v>ВО ВСЕРОССИЙСКИХ СОРЕВНОВАНИЯХ</v>
          </cell>
        </row>
        <row r="19">
          <cell r="G19" t="str">
            <v>в дисциплине «ВМХ - фристайл - парк»</v>
          </cell>
        </row>
        <row r="20">
          <cell r="G20" t="str">
            <v>среди ДЕВУШЕК 15-16 ЛЕТ</v>
          </cell>
        </row>
        <row r="21">
          <cell r="F21" t="str">
            <v>3 место</v>
          </cell>
          <cell r="G21" t="str">
            <v>ЧЕРНОВА Виктория</v>
          </cell>
        </row>
        <row r="22">
          <cell r="F22" t="str">
            <v>2 место</v>
          </cell>
          <cell r="G22" t="str">
            <v>НЕПРЫНЦЕВА Софья</v>
          </cell>
        </row>
        <row r="23">
          <cell r="F23" t="str">
            <v>1 место</v>
          </cell>
          <cell r="G23" t="str">
            <v>ФЕДОРЕНКО Анна</v>
          </cell>
        </row>
        <row r="24">
          <cell r="G24" t="str">
            <v>среди ЮНИОРОК 17-18 ЛЕТ</v>
          </cell>
        </row>
        <row r="25">
          <cell r="F25" t="str">
            <v>3 место</v>
          </cell>
          <cell r="G25" t="str">
            <v>ВЕРЕМЕЙЧУК Варвара</v>
          </cell>
        </row>
        <row r="26">
          <cell r="F26" t="str">
            <v>2 место</v>
          </cell>
          <cell r="G26" t="str">
            <v>САФИНА Ралина</v>
          </cell>
        </row>
        <row r="27">
          <cell r="F27" t="str">
            <v>1 место</v>
          </cell>
          <cell r="G27" t="str">
            <v>АНОХИНА Агнесса</v>
          </cell>
        </row>
        <row r="28">
          <cell r="G28" t="str">
            <v>среди ЮНОШЕЙ 13-14 ЛЕТ</v>
          </cell>
        </row>
        <row r="29">
          <cell r="F29" t="str">
            <v>3 место</v>
          </cell>
          <cell r="G29" t="str">
            <v>БЕЛОВ Макар</v>
          </cell>
        </row>
        <row r="30">
          <cell r="F30" t="str">
            <v>2 место</v>
          </cell>
          <cell r="G30" t="str">
            <v>СИДОРОВ Тимофей</v>
          </cell>
        </row>
        <row r="31">
          <cell r="F31" t="str">
            <v>1 место</v>
          </cell>
          <cell r="G31" t="str">
            <v>НОРИЦИН Арсений</v>
          </cell>
        </row>
        <row r="32">
          <cell r="G32" t="str">
            <v>среди ЮНОШЕЙ 15-16 ЛЕТ</v>
          </cell>
        </row>
        <row r="33">
          <cell r="F33" t="str">
            <v>3 место</v>
          </cell>
          <cell r="G33" t="str">
            <v>КУЛАКОВ Захар</v>
          </cell>
        </row>
        <row r="34">
          <cell r="F34" t="str">
            <v>2 место</v>
          </cell>
          <cell r="G34" t="str">
            <v>НЕДОЛИВКО Ярослав</v>
          </cell>
        </row>
        <row r="35">
          <cell r="F35" t="str">
            <v>1 место</v>
          </cell>
          <cell r="G35" t="str">
            <v>ХУРДИН Максим</v>
          </cell>
        </row>
        <row r="36">
          <cell r="G36" t="str">
            <v>среди ЮНИОРОВ 17-18 ЛЕТ</v>
          </cell>
        </row>
        <row r="37">
          <cell r="F37" t="str">
            <v>3 место</v>
          </cell>
          <cell r="G37" t="str">
            <v>МАКАРОВ Семен</v>
          </cell>
        </row>
        <row r="38">
          <cell r="F38" t="str">
            <v>2 место</v>
          </cell>
          <cell r="G38" t="str">
            <v>ДВОРЯНИНОВ Ярослав</v>
          </cell>
        </row>
        <row r="39">
          <cell r="F39" t="str">
            <v>1 место</v>
          </cell>
          <cell r="G39" t="str">
            <v>ИВАНОВ Денис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7">
          <cell r="A7" t="str">
            <v>4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23</v>
          </cell>
          <cell r="C23">
            <v>10066351620</v>
          </cell>
          <cell r="D23" t="str">
            <v>КРУГЛОВА Екатерина Сергеевна</v>
          </cell>
          <cell r="E23">
            <v>34518</v>
          </cell>
          <cell r="F23" t="str">
            <v>МС</v>
          </cell>
          <cell r="G23" t="str">
            <v>Самарская область</v>
          </cell>
        </row>
        <row r="24">
          <cell r="A24">
            <v>2</v>
          </cell>
          <cell r="B24">
            <v>22</v>
          </cell>
          <cell r="C24">
            <v>10119582489</v>
          </cell>
          <cell r="D24" t="str">
            <v>СИГАРЕВА Мария Сергеевна</v>
          </cell>
          <cell r="E24">
            <v>37972</v>
          </cell>
          <cell r="F24" t="str">
            <v>МС</v>
          </cell>
          <cell r="G24" t="str">
            <v>Санкт-Петербург</v>
          </cell>
        </row>
        <row r="25">
          <cell r="A25">
            <v>3</v>
          </cell>
          <cell r="B25">
            <v>19</v>
          </cell>
          <cell r="C25">
            <v>10097381415</v>
          </cell>
          <cell r="D25" t="str">
            <v>РИЗАЕВА Дарья Игоревна</v>
          </cell>
          <cell r="E25">
            <v>35351</v>
          </cell>
          <cell r="F25" t="str">
            <v>МС</v>
          </cell>
          <cell r="G25" t="str">
            <v>Самарская область</v>
          </cell>
        </row>
        <row r="26">
          <cell r="A26">
            <v>4</v>
          </cell>
          <cell r="B26">
            <v>24</v>
          </cell>
          <cell r="C26">
            <v>10066399413</v>
          </cell>
          <cell r="D26" t="str">
            <v>МАЛЫШЕВА Елена Александровна</v>
          </cell>
          <cell r="E26">
            <v>36485</v>
          </cell>
          <cell r="F26" t="str">
            <v>МС</v>
          </cell>
          <cell r="G26" t="str">
            <v>Московская область</v>
          </cell>
        </row>
        <row r="27">
          <cell r="A27">
            <v>5</v>
          </cell>
          <cell r="B27">
            <v>20</v>
          </cell>
          <cell r="C27">
            <v>10144340125</v>
          </cell>
          <cell r="D27" t="str">
            <v>КОРАБЕЛЬЩИКОВА Татьяна Сергеевна</v>
          </cell>
          <cell r="E27">
            <v>36347</v>
          </cell>
          <cell r="F27" t="str">
            <v>КМС</v>
          </cell>
          <cell r="G27" t="str">
            <v>Московская область</v>
          </cell>
        </row>
        <row r="28">
          <cell r="A28">
            <v>6</v>
          </cell>
          <cell r="B28">
            <v>21</v>
          </cell>
          <cell r="C28">
            <v>10119777503</v>
          </cell>
          <cell r="D28" t="str">
            <v>ЧЕРНЯВСКАЯ Софья Алексеевна</v>
          </cell>
          <cell r="E28">
            <v>38237</v>
          </cell>
          <cell r="F28" t="str">
            <v>КМС</v>
          </cell>
          <cell r="G28" t="str">
            <v>г.Москва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6">
          <cell r="D46" t="str">
            <v>СЛАБКОВСКАЯ В.Н. ( ВК, г. ОМСК)</v>
          </cell>
          <cell r="G46" t="str">
            <v>КОЧЕТКОВА Е.А. ( ВК, г. ОМСК)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7">
          <cell r="A7" t="str">
            <v>4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8</v>
          </cell>
          <cell r="C23">
            <v>10089109335</v>
          </cell>
          <cell r="D23" t="str">
            <v>АЛИЕВ Анар Талыбович</v>
          </cell>
          <cell r="E23">
            <v>37694</v>
          </cell>
          <cell r="F23" t="str">
            <v>МС</v>
          </cell>
          <cell r="G23" t="str">
            <v>Калининградская область</v>
          </cell>
        </row>
        <row r="24">
          <cell r="A24">
            <v>2</v>
          </cell>
          <cell r="B24">
            <v>9</v>
          </cell>
          <cell r="C24">
            <v>10130040911</v>
          </cell>
          <cell r="D24" t="str">
            <v>МИЗИН Дмитрий Сергеевич</v>
          </cell>
          <cell r="E24">
            <v>39020</v>
          </cell>
          <cell r="F24" t="str">
            <v>КМС</v>
          </cell>
          <cell r="G24" t="str">
            <v>Омская область</v>
          </cell>
        </row>
        <row r="25">
          <cell r="A25">
            <v>3</v>
          </cell>
          <cell r="B25">
            <v>11</v>
          </cell>
          <cell r="C25">
            <v>10097223080</v>
          </cell>
          <cell r="D25" t="str">
            <v>ШАРАФИЕВ Амир Ленарович</v>
          </cell>
          <cell r="E25">
            <v>37930</v>
          </cell>
          <cell r="F25" t="str">
            <v>КМС</v>
          </cell>
          <cell r="G25" t="str">
            <v>Республика Татарстан</v>
          </cell>
        </row>
        <row r="26">
          <cell r="A26">
            <v>4</v>
          </cell>
          <cell r="B26">
            <v>6</v>
          </cell>
          <cell r="C26">
            <v>10120373142</v>
          </cell>
          <cell r="D26" t="str">
            <v>ЦЫРЕНЩИКОВ Матвей Александрович</v>
          </cell>
          <cell r="E26">
            <v>38742</v>
          </cell>
          <cell r="F26" t="str">
            <v>1 СР</v>
          </cell>
          <cell r="G26" t="str">
            <v>Челябинская область</v>
          </cell>
        </row>
        <row r="27">
          <cell r="A27">
            <v>5</v>
          </cell>
          <cell r="B27">
            <v>2</v>
          </cell>
          <cell r="C27">
            <v>10139700794</v>
          </cell>
          <cell r="D27" t="str">
            <v>ЧАЩИН Никита Исмоилович</v>
          </cell>
          <cell r="E27">
            <v>38349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5</v>
          </cell>
          <cell r="C28">
            <v>10066198642</v>
          </cell>
          <cell r="D28" t="str">
            <v>НОВОСЕЛОВ Максим Михайлович</v>
          </cell>
          <cell r="E28">
            <v>32810</v>
          </cell>
          <cell r="F28" t="str">
            <v>КМС</v>
          </cell>
          <cell r="G28" t="str">
            <v>г.Москва</v>
          </cell>
        </row>
        <row r="29">
          <cell r="A29">
            <v>7</v>
          </cell>
          <cell r="B29">
            <v>7</v>
          </cell>
          <cell r="C29">
            <v>10140712830</v>
          </cell>
          <cell r="D29" t="str">
            <v>ДОЛБИЛОВ Александр Сергеевич</v>
          </cell>
          <cell r="E29">
            <v>38701</v>
          </cell>
          <cell r="F29" t="str">
            <v>КМС</v>
          </cell>
          <cell r="G29" t="str">
            <v>Санкт-Петербург</v>
          </cell>
        </row>
        <row r="30">
          <cell r="A30">
            <v>8</v>
          </cell>
          <cell r="B30">
            <v>10</v>
          </cell>
          <cell r="C30">
            <v>10120039605</v>
          </cell>
          <cell r="D30" t="str">
            <v>СЛЫШКИН Арсений Олегович</v>
          </cell>
          <cell r="E30">
            <v>38529</v>
          </cell>
          <cell r="F30" t="str">
            <v>МС</v>
          </cell>
          <cell r="G30" t="str">
            <v>Ростовская область</v>
          </cell>
        </row>
        <row r="31">
          <cell r="A31">
            <v>9</v>
          </cell>
          <cell r="B31">
            <v>3</v>
          </cell>
          <cell r="C31">
            <v>10129838019</v>
          </cell>
          <cell r="D31" t="str">
            <v>СОРОКО Роман Максимович</v>
          </cell>
          <cell r="E31">
            <v>38518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4</v>
          </cell>
          <cell r="C32">
            <v>10129902481</v>
          </cell>
          <cell r="D32" t="str">
            <v>ЕГОРОВ Артем Эдуардович</v>
          </cell>
          <cell r="E32">
            <v>38779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B33">
            <v>1</v>
          </cell>
          <cell r="C33">
            <v>10066198642</v>
          </cell>
          <cell r="D33" t="str">
            <v>ПАВЛЕНКО Петр Дмитриевич</v>
          </cell>
          <cell r="E33">
            <v>38728</v>
          </cell>
          <cell r="F33" t="str">
            <v>КМС</v>
          </cell>
          <cell r="G33" t="str">
            <v>г.Москва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</v>
          </cell>
          <cell r="G36" t="str">
            <v>Субъектов РФ</v>
          </cell>
        </row>
        <row r="37">
          <cell r="A37" t="str">
            <v>Влажность:</v>
          </cell>
          <cell r="G37" t="str">
            <v>Заявлено</v>
          </cell>
        </row>
        <row r="38">
          <cell r="A38" t="str">
            <v>Осадки:</v>
          </cell>
          <cell r="G38" t="str">
            <v>Стартовало</v>
          </cell>
        </row>
        <row r="39">
          <cell r="A39" t="str">
            <v>Ветер:</v>
          </cell>
          <cell r="G39" t="str">
            <v>Финишировало</v>
          </cell>
        </row>
        <row r="40">
          <cell r="G40" t="str">
            <v>Н. финишировало</v>
          </cell>
        </row>
        <row r="41">
          <cell r="G41" t="str">
            <v>Дисквалифицировано</v>
          </cell>
        </row>
        <row r="42">
          <cell r="G42" t="str">
            <v>Н. стартовало</v>
          </cell>
        </row>
        <row r="44">
          <cell r="D44" t="str">
            <v>ГЛАВНЫЙ СУДЬЯ</v>
          </cell>
          <cell r="G44" t="str">
            <v>ГЛАВНЫЙ СЕКРЕТАРЬ</v>
          </cell>
        </row>
        <row r="51">
          <cell r="D51" t="str">
            <v>СЛАБКОВСКАЯ В.Н. ( ВК, г. ОМСК)</v>
          </cell>
          <cell r="G51" t="str">
            <v>КОЧЕТКОВА Е.А. ( ВК, г. ОМСК)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14</v>
          </cell>
          <cell r="C23">
            <v>10140571875</v>
          </cell>
          <cell r="D23" t="str">
            <v>ФЕДОРОВ Максим Артемович</v>
          </cell>
          <cell r="E23">
            <v>39304</v>
          </cell>
          <cell r="F23" t="str">
            <v>КМС</v>
          </cell>
          <cell r="G23" t="str">
            <v>Санкт-Петербург</v>
          </cell>
        </row>
        <row r="24">
          <cell r="A24">
            <v>2</v>
          </cell>
          <cell r="B24">
            <v>17</v>
          </cell>
          <cell r="C24">
            <v>10140877932</v>
          </cell>
          <cell r="D24" t="str">
            <v>ОСЬМУХА Ярослав Артёмович</v>
          </cell>
          <cell r="E24">
            <v>39373</v>
          </cell>
          <cell r="F24" t="str">
            <v>1 СР</v>
          </cell>
          <cell r="G24" t="str">
            <v>Ростовская область</v>
          </cell>
        </row>
        <row r="25">
          <cell r="A25">
            <v>3</v>
          </cell>
          <cell r="B25">
            <v>15</v>
          </cell>
          <cell r="C25">
            <v>10152488024</v>
          </cell>
          <cell r="D25" t="str">
            <v>МИХАЛЕВ Даниил Михайлович</v>
          </cell>
          <cell r="E25">
            <v>39794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13</v>
          </cell>
          <cell r="C26">
            <v>10135461086</v>
          </cell>
          <cell r="D26" t="str">
            <v>НАСКОВЕЦ Павел Александрович</v>
          </cell>
          <cell r="E26">
            <v>39659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16</v>
          </cell>
          <cell r="C27">
            <v>10133903632</v>
          </cell>
          <cell r="D27" t="str">
            <v>БАБИКОВ Тимур Алексеевич</v>
          </cell>
          <cell r="E27">
            <v>39302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12</v>
          </cell>
          <cell r="C28">
            <v>10143135204</v>
          </cell>
          <cell r="D28" t="str">
            <v>АНЦУПОВ Игорь Владимирович</v>
          </cell>
          <cell r="E28">
            <v>39785</v>
          </cell>
          <cell r="F28" t="str">
            <v>1 СР</v>
          </cell>
          <cell r="G28" t="str">
            <v>Омская область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6">
          <cell r="D46" t="str">
            <v>СЛАБКОВСКАЯ В.Н. ( ВК, г. ОМСК)</v>
          </cell>
          <cell r="G46" t="str">
            <v>КОЧЕТКОВА Е.А. ( ВК, г. ОМСК)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13-14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18</v>
          </cell>
          <cell r="C23">
            <v>10143134796</v>
          </cell>
          <cell r="D23" t="str">
            <v>БЕЛОВ Макар Сергеевич</v>
          </cell>
          <cell r="E23">
            <v>40593</v>
          </cell>
          <cell r="F23" t="str">
            <v>1 СР</v>
          </cell>
          <cell r="G23" t="str">
            <v>Санкт-Петербург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1">
          <cell r="D41" t="str">
            <v>СЛАБКОВСКАЯ В.Н. ( ВК, г. ОМСК)</v>
          </cell>
          <cell r="G41" t="str">
            <v>КОЧЕТКОВА Е.А.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25</v>
          </cell>
          <cell r="C23">
            <v>10132272012</v>
          </cell>
          <cell r="D23" t="str">
            <v>ШАЛЫПИНА Арина  Евгеньевна</v>
          </cell>
          <cell r="E23">
            <v>39586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27</v>
          </cell>
          <cell r="C24">
            <v>10114985400</v>
          </cell>
          <cell r="D24" t="str">
            <v>СИЛЕНКО София Юрьевна</v>
          </cell>
          <cell r="E24">
            <v>39307</v>
          </cell>
          <cell r="F24" t="str">
            <v>КМС</v>
          </cell>
          <cell r="G24" t="str">
            <v>Республика Крым - г. Севастополь</v>
          </cell>
        </row>
        <row r="25">
          <cell r="A25">
            <v>3</v>
          </cell>
          <cell r="B25">
            <v>26</v>
          </cell>
          <cell r="C25">
            <v>10152545618</v>
          </cell>
          <cell r="D25" t="str">
            <v>ВЕРЕМЕЙЧУК Варвара Петровна</v>
          </cell>
          <cell r="E25">
            <v>39526</v>
          </cell>
          <cell r="F25" t="str">
            <v>КМС</v>
          </cell>
          <cell r="G25" t="str">
            <v>Санкт-Петербург</v>
          </cell>
        </row>
        <row r="27">
          <cell r="A27" t="str">
            <v>ПОГОДНЫЕ УСЛОВИЯ</v>
          </cell>
          <cell r="G27" t="str">
            <v>СТАТИСТИКА ГОНКИ</v>
          </cell>
        </row>
        <row r="28">
          <cell r="A28" t="str">
            <v>Температура:</v>
          </cell>
          <cell r="G28" t="str">
            <v>Субъектов РФ</v>
          </cell>
        </row>
        <row r="29">
          <cell r="A29" t="str">
            <v>Влажность:</v>
          </cell>
          <cell r="G29" t="str">
            <v>Заявлено</v>
          </cell>
        </row>
        <row r="30">
          <cell r="A30" t="str">
            <v>Осадки:</v>
          </cell>
          <cell r="G30" t="str">
            <v>Стартовало</v>
          </cell>
        </row>
        <row r="31">
          <cell r="A31" t="str">
            <v>Ветер:</v>
          </cell>
          <cell r="G31" t="str">
            <v>Финишировало</v>
          </cell>
        </row>
        <row r="32">
          <cell r="G32" t="str">
            <v>Н. финишировало</v>
          </cell>
        </row>
        <row r="33">
          <cell r="G33" t="str">
            <v>Дисквалифицировано</v>
          </cell>
        </row>
        <row r="34">
          <cell r="G34" t="str">
            <v>Н. стартовало</v>
          </cell>
        </row>
        <row r="36">
          <cell r="D36" t="str">
            <v>ГЛАВНЫЙ СУДЬЯ</v>
          </cell>
          <cell r="G36" t="str">
            <v>ГЛАВНЫЙ СЕКРЕТАРЬ</v>
          </cell>
        </row>
        <row r="43">
          <cell r="D43" t="str">
            <v>СЛАБКОВСКАЯ В.Н. ( ВК, г. ОМСК)</v>
          </cell>
          <cell r="G43" t="str">
            <v>КОЧЕТКОВА Е.А. ( ВК, г. ОМСК)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13 - 16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28</v>
          </cell>
          <cell r="C23">
            <v>10143464903</v>
          </cell>
          <cell r="D23" t="str">
            <v>НЕПРЫНЦЕВА Софья Алексеевна</v>
          </cell>
          <cell r="E23">
            <v>39911</v>
          </cell>
          <cell r="F23" t="str">
            <v>1 СР</v>
          </cell>
          <cell r="G23" t="str">
            <v>Московская область</v>
          </cell>
        </row>
        <row r="24">
          <cell r="A24">
            <v>2</v>
          </cell>
          <cell r="B24">
            <v>29</v>
          </cell>
          <cell r="C24">
            <v>10144068626</v>
          </cell>
          <cell r="D24" t="str">
            <v>ФЕДОРЕНКО Анна Анатольевна</v>
          </cell>
          <cell r="E24">
            <v>40338</v>
          </cell>
          <cell r="F24" t="str">
            <v>1 СР</v>
          </cell>
          <cell r="G24" t="str">
            <v>Санкт-Петербург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</v>
          </cell>
          <cell r="G27" t="str">
            <v>Субъектов РФ</v>
          </cell>
        </row>
        <row r="28">
          <cell r="A28" t="str">
            <v>Влажность:</v>
          </cell>
          <cell r="G28" t="str">
            <v>Заявлено</v>
          </cell>
        </row>
        <row r="29">
          <cell r="A29" t="str">
            <v>Осадки:</v>
          </cell>
          <cell r="G29" t="str">
            <v>Стартовало</v>
          </cell>
        </row>
        <row r="30">
          <cell r="A30" t="str">
            <v>Ветер:</v>
          </cell>
          <cell r="G30" t="str">
            <v>Финишировало</v>
          </cell>
        </row>
        <row r="31">
          <cell r="G31" t="str">
            <v>Н. финишировало</v>
          </cell>
        </row>
        <row r="32">
          <cell r="G32" t="str">
            <v>Дисквалифицировано</v>
          </cell>
        </row>
        <row r="33">
          <cell r="G33" t="str">
            <v>Н. стартовало</v>
          </cell>
        </row>
        <row r="35">
          <cell r="D35" t="str">
            <v>ГЛАВНЫЙ СУДЬЯ</v>
          </cell>
          <cell r="G35" t="str">
            <v>ГЛАВНЫЙ СЕКРЕТАРЬ</v>
          </cell>
        </row>
        <row r="42">
          <cell r="D42" t="str">
            <v>СЛАБКОВСКАЯ В.Н. ( ВК, г. ОМСК)</v>
          </cell>
          <cell r="G42" t="str">
            <v>КОЧЕТКОВА Е.А. ( ВК, г. ОМСК)</v>
          </cell>
        </row>
      </sheetData>
      <sheetData sheetId="12">
        <row r="8">
          <cell r="A8" t="str">
            <v>ПЕРВЕНСТВО ОМСКОЙ ОБЛАСТИ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(13-14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>СЛАБКОВСКАЯ В.Н. ( ВК, г. ОМСК)</v>
          </cell>
        </row>
        <row r="19">
          <cell r="A19" t="str">
            <v xml:space="preserve"> ГЛАВНЫЙ СЕКРЕТАРЬ:</v>
          </cell>
          <cell r="G19" t="str">
            <v>КОЧЕТКОВА Е.А. ( ВК, г. ОМСК)</v>
          </cell>
        </row>
        <row r="20">
          <cell r="A20" t="str">
            <v>ЗАМЕСТИТЕЛЬ ГЛАВНОГО СУДЬИ:</v>
          </cell>
          <cell r="G20" t="str">
            <v xml:space="preserve">ВЫСОЦКИЙ С.М. (1К, г. МОСКВА)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37</v>
          </cell>
          <cell r="C23">
            <v>10131028994</v>
          </cell>
          <cell r="D23" t="str">
            <v>ЖУКОВ Григорий</v>
          </cell>
          <cell r="E23">
            <v>38718</v>
          </cell>
          <cell r="F23" t="str">
            <v>б/р</v>
          </cell>
          <cell r="G23" t="str">
            <v>Омская область</v>
          </cell>
        </row>
        <row r="24">
          <cell r="A24">
            <v>2</v>
          </cell>
          <cell r="B24">
            <v>30</v>
          </cell>
          <cell r="D24" t="str">
            <v>КУРОЧКИН Андрей</v>
          </cell>
          <cell r="E24">
            <v>39083</v>
          </cell>
          <cell r="F24" t="str">
            <v>б/р</v>
          </cell>
          <cell r="G24" t="str">
            <v>Омская область</v>
          </cell>
        </row>
        <row r="25">
          <cell r="A25">
            <v>3</v>
          </cell>
          <cell r="B25">
            <v>31</v>
          </cell>
          <cell r="C25">
            <v>0</v>
          </cell>
          <cell r="D25" t="str">
            <v>ТОМИЛОВ Максим</v>
          </cell>
          <cell r="E25">
            <v>39208</v>
          </cell>
          <cell r="F25" t="str">
            <v>б/р</v>
          </cell>
          <cell r="G25" t="str">
            <v>Омская область</v>
          </cell>
        </row>
        <row r="26">
          <cell r="A26">
            <v>4</v>
          </cell>
          <cell r="B26">
            <v>34</v>
          </cell>
          <cell r="C26">
            <v>0</v>
          </cell>
          <cell r="D26" t="str">
            <v>АНЦУПОВ Игорь</v>
          </cell>
          <cell r="E26">
            <v>39785</v>
          </cell>
          <cell r="F26" t="str">
            <v>б/р</v>
          </cell>
          <cell r="G26" t="str">
            <v>Омская область</v>
          </cell>
        </row>
        <row r="27">
          <cell r="A27">
            <v>5</v>
          </cell>
          <cell r="B27">
            <v>33</v>
          </cell>
          <cell r="C27">
            <v>10135461086</v>
          </cell>
          <cell r="D27" t="str">
            <v>НАСКОВЕЦ Павел</v>
          </cell>
          <cell r="E27">
            <v>39659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32</v>
          </cell>
          <cell r="C28">
            <v>10132272012</v>
          </cell>
          <cell r="D28" t="str">
            <v>ШАЛЫПИНА Арина</v>
          </cell>
          <cell r="E28">
            <v>39586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35</v>
          </cell>
          <cell r="C29">
            <v>0</v>
          </cell>
          <cell r="D29" t="str">
            <v>КОСЫХ Ирина</v>
          </cell>
          <cell r="E29">
            <v>40256</v>
          </cell>
          <cell r="F29" t="str">
            <v>б/р</v>
          </cell>
          <cell r="G29" t="str">
            <v>Омская область</v>
          </cell>
        </row>
        <row r="30">
          <cell r="A30">
            <v>8</v>
          </cell>
          <cell r="B30">
            <v>36</v>
          </cell>
          <cell r="C30">
            <v>0</v>
          </cell>
          <cell r="D30" t="str">
            <v>ОСТРОВНОЙ Савелий</v>
          </cell>
          <cell r="E30">
            <v>40854</v>
          </cell>
          <cell r="F30" t="str">
            <v>б/р</v>
          </cell>
          <cell r="G30" t="str">
            <v>Омская область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9">
          <cell r="A39" t="str">
            <v>НЕ СТАРТОВАЛИ:</v>
          </cell>
        </row>
        <row r="42">
          <cell r="A42" t="str">
            <v>ПОГОДНЫЕ УСЛОВИЯ</v>
          </cell>
        </row>
        <row r="43">
          <cell r="A43" t="str">
            <v xml:space="preserve">  Погода в начале | Погода в конце | Т в начале | Т в конце | Влажность</v>
          </cell>
        </row>
        <row r="48">
          <cell r="A48" t="str">
            <v>ЗАМЕСТИТЕЛЬ ГЛАВНОГО СУДЬИ</v>
          </cell>
          <cell r="D48" t="str">
            <v>ГЛАВНЫЙ СУДЬЯ</v>
          </cell>
        </row>
        <row r="52">
          <cell r="A52" t="str">
            <v xml:space="preserve">МАЛАХОВ Р.А.. (1 кат., г. Ижевск) </v>
          </cell>
          <cell r="D52" t="str">
            <v xml:space="preserve">БОЯРОВ В.В. (ВК, г. Саранск) 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ПЕРВЕНСТВО ОМСКОЙ ОБЛАСТИ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13-14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14 - 15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36</v>
          </cell>
          <cell r="D23" t="str">
            <v>ОСТРОВНОЙ Савелий</v>
          </cell>
          <cell r="E23">
            <v>40854</v>
          </cell>
          <cell r="F23" t="str">
            <v>б/р</v>
          </cell>
          <cell r="G23" t="str">
            <v>Омская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1">
          <cell r="D41" t="str">
            <v>СЛАБКОВСКАЯ В.Н. ( ВК, г. ОМСК)</v>
          </cell>
          <cell r="G41" t="str">
            <v>КОЧЕТКОВА Е.А. ( ВК, г. ОМСК)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ПЕРВЕНСТВО ОМСКОЙ ОБЛАСТИ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14 - 15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35</v>
          </cell>
          <cell r="D23" t="str">
            <v>КОСЫХ Ирина</v>
          </cell>
          <cell r="E23">
            <v>40256</v>
          </cell>
          <cell r="F23" t="str">
            <v>б/р</v>
          </cell>
          <cell r="G23" t="str">
            <v>Омская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1">
          <cell r="D41" t="str">
            <v>СЛАБКОВСКАЯ В.Н. ( ВК, г. ОМСК)</v>
          </cell>
          <cell r="G41" t="str">
            <v>КОЧЕТКОВА Е.А. ( ВК, г. ОМСК)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ПЕРВЕНСТВО ОМСКОЙ ОБЛАСТИ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14 - 15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33</v>
          </cell>
          <cell r="D23" t="str">
            <v>НАСКОВЕЦ Павел</v>
          </cell>
          <cell r="E23">
            <v>39659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30</v>
          </cell>
          <cell r="D24" t="str">
            <v>КУРОЧКИН Андрей</v>
          </cell>
          <cell r="E24">
            <v>39083</v>
          </cell>
          <cell r="F24" t="str">
            <v>б/р</v>
          </cell>
          <cell r="G24" t="str">
            <v>Омская область</v>
          </cell>
        </row>
        <row r="25">
          <cell r="A25">
            <v>3</v>
          </cell>
          <cell r="B25">
            <v>34</v>
          </cell>
          <cell r="D25" t="str">
            <v>АНЦУПОВ Игорь</v>
          </cell>
          <cell r="E25">
            <v>39785</v>
          </cell>
          <cell r="F25" t="str">
            <v>б/р</v>
          </cell>
          <cell r="G25" t="str">
            <v>Омская область</v>
          </cell>
        </row>
        <row r="26">
          <cell r="A26">
            <v>4</v>
          </cell>
          <cell r="B26">
            <v>31</v>
          </cell>
          <cell r="D26" t="str">
            <v>ТОМИЛОВ Максим</v>
          </cell>
          <cell r="E26">
            <v>39208</v>
          </cell>
          <cell r="F26" t="str">
            <v>б/р</v>
          </cell>
          <cell r="G26" t="str">
            <v>Омская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</v>
          </cell>
          <cell r="G29" t="str">
            <v>Субъектов РФ</v>
          </cell>
        </row>
        <row r="30">
          <cell r="A30" t="str">
            <v>Влажность:</v>
          </cell>
          <cell r="G30" t="str">
            <v>Заявлено</v>
          </cell>
        </row>
        <row r="31">
          <cell r="A31" t="str">
            <v>Осадки:</v>
          </cell>
          <cell r="G31" t="str">
            <v>Стартовало</v>
          </cell>
        </row>
        <row r="32">
          <cell r="A32" t="str">
            <v>Ветер:</v>
          </cell>
          <cell r="G32" t="str">
            <v>Финишировало</v>
          </cell>
        </row>
        <row r="33">
          <cell r="G33" t="str">
            <v>Н. финишировало</v>
          </cell>
        </row>
        <row r="34">
          <cell r="G34" t="str">
            <v>Дисквалифицировано</v>
          </cell>
        </row>
        <row r="35">
          <cell r="G35" t="str">
            <v>Н. стартовало</v>
          </cell>
        </row>
        <row r="37">
          <cell r="D37" t="str">
            <v>ГЛАВНЫЙ СУДЬЯ</v>
          </cell>
          <cell r="G37" t="str">
            <v>ГЛАВНЫЙ СЕКРЕТАРЬ</v>
          </cell>
        </row>
        <row r="44">
          <cell r="D44" t="str">
            <v>СЛАБКОВСКАЯ В.Н. ( ВК, г. ОМСК)</v>
          </cell>
          <cell r="G44" t="str">
            <v>КОЧЕТКОВА Е.А. ( ВК, г. ОМСК)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ЧЕМПИОНАТ ОМСКОЙ ОБЛАСТИ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Омск, "Парк Фристайл"</v>
          </cell>
          <cell r="G13" t="str">
            <v>НАЧАЛО ГОНКИ:</v>
          </cell>
        </row>
        <row r="14">
          <cell r="A14" t="str">
            <v>ДАТА ПРОВЕДЕНИЯ: 14 - 15 июня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>СЛАБКОВСКАЯ В.Н. ( ВК, г. ОМСК)</v>
          </cell>
        </row>
        <row r="18">
          <cell r="A18" t="str">
            <v>ГЛАВНЫЙ СЕКРЕТАРЬ:</v>
          </cell>
          <cell r="G18" t="str">
            <v>КОЧЕТКОВА Е.А. ( ВК, г. ОМСК)</v>
          </cell>
        </row>
        <row r="19">
          <cell r="A19" t="str">
            <v>СУДЬЯ НА ФИНИШЕ:</v>
          </cell>
          <cell r="G19" t="str">
            <v xml:space="preserve">ВЫСОЦКИЙ С.М. (1К, г. МОСКВА)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37</v>
          </cell>
          <cell r="C23">
            <v>10131028994</v>
          </cell>
          <cell r="D23" t="str">
            <v>ЖУКОВ Григорий</v>
          </cell>
          <cell r="E23">
            <v>38718</v>
          </cell>
          <cell r="F23" t="str">
            <v>б/р</v>
          </cell>
          <cell r="G23" t="str">
            <v>Омская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</v>
          </cell>
          <cell r="G26" t="str">
            <v>Субъектов РФ</v>
          </cell>
        </row>
        <row r="27">
          <cell r="A27" t="str">
            <v>Влажность:</v>
          </cell>
          <cell r="G27" t="str">
            <v>Заявлено</v>
          </cell>
        </row>
        <row r="28">
          <cell r="A28" t="str">
            <v>Осадки:</v>
          </cell>
          <cell r="G28" t="str">
            <v>Стартовало</v>
          </cell>
        </row>
        <row r="29">
          <cell r="A29" t="str">
            <v>Ветер:</v>
          </cell>
          <cell r="G29" t="str">
            <v>Финишировало</v>
          </cell>
        </row>
        <row r="30">
          <cell r="G30" t="str">
            <v>Н. финишировало</v>
          </cell>
        </row>
        <row r="31">
          <cell r="G31" t="str">
            <v>Дисквалифицировано</v>
          </cell>
        </row>
        <row r="32">
          <cell r="G32" t="str">
            <v>Н. стартовало</v>
          </cell>
        </row>
        <row r="34">
          <cell r="D34" t="str">
            <v>ГЛАВНЫЙ СУДЬЯ</v>
          </cell>
          <cell r="G34" t="str">
            <v>ГЛАВНЫЙ СЕКРЕТАРЬ</v>
          </cell>
        </row>
        <row r="41">
          <cell r="D41" t="str">
            <v>СЛАБКОВСКАЯ В.Н. ( ВК, г. ОМСК)</v>
          </cell>
          <cell r="G41" t="str">
            <v>КОЧЕТКОВА Е.А. ( ВК, г. ОМСК)</v>
          </cell>
        </row>
      </sheetData>
      <sheetData sheetId="17">
        <row r="1">
          <cell r="A1" t="str">
            <v>КУБОК РОССИИ (4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МУЖЧИНЫ</v>
          </cell>
        </row>
        <row r="6">
          <cell r="A6" t="str">
            <v>МЕСТО ПРОВЕДЕНИЯ: г. Омск, "Парк Фристайл"</v>
          </cell>
        </row>
        <row r="7">
          <cell r="A7" t="str">
            <v>ДАТА ПРОВЕДЕНИЯ: 13 - 16 июня 2025 года</v>
          </cell>
        </row>
        <row r="9">
          <cell r="A9" t="str">
            <v>ИНФОРМАЦИЯ О ЖЮРИ И ГСК СОРЕВНОВАНИЙ:</v>
          </cell>
        </row>
        <row r="10">
          <cell r="A10" t="str">
            <v xml:space="preserve"> ТЕХНИЧЕСКИЙ ДЕЛЕГАТ ФВСР:</v>
          </cell>
        </row>
        <row r="11">
          <cell r="A11" t="str">
            <v xml:space="preserve"> АССИСТЕНТ ТД:</v>
          </cell>
        </row>
        <row r="12">
          <cell r="A12" t="str">
            <v xml:space="preserve"> ГЛАВНЫЙ СУДЬЯ:</v>
          </cell>
          <cell r="G12" t="str">
            <v>СЛАБКОВСКАЯ В.Н. ( ВК, г. ОМСК)</v>
          </cell>
        </row>
        <row r="13">
          <cell r="A13" t="str">
            <v xml:space="preserve"> ГЛАВНЫЙ СЕКРЕТАРЬ:</v>
          </cell>
          <cell r="G13" t="str">
            <v>КОЧЕТКОВА Е.А. ( ВК, г. ОМСК)</v>
          </cell>
        </row>
        <row r="14">
          <cell r="A14" t="str">
            <v>ЗАМЕСТИТЕЛЬ ГЛАВНОГО СУДЬИ:</v>
          </cell>
          <cell r="G14" t="str">
            <v xml:space="preserve">ВЫСОЦКИЙ С.М. (1К, г. МОСКВА) </v>
          </cell>
        </row>
        <row r="15">
          <cell r="A15" t="str">
            <v>п/п</v>
          </cell>
          <cell r="B15" t="str">
            <v>СТАРТ №</v>
          </cell>
          <cell r="C15" t="str">
            <v>UCI ID</v>
          </cell>
          <cell r="D15" t="str">
            <v>ФАМИЛИЯ ИМЯ</v>
          </cell>
          <cell r="E15" t="str">
            <v>ДАТА РОЖД.</v>
          </cell>
          <cell r="F15" t="str">
            <v>РАЗРЯД,
ЗВАНИЕ</v>
          </cell>
          <cell r="G15" t="str">
            <v>ТЕРРИТОРИАЛЬНАЯ ПРИНАДЛЕЖНОСТЬ</v>
          </cell>
        </row>
        <row r="17">
          <cell r="A17">
            <v>1</v>
          </cell>
          <cell r="B17">
            <v>5</v>
          </cell>
          <cell r="C17">
            <v>10066198642</v>
          </cell>
          <cell r="D17" t="str">
            <v>НОВОСЕЛОВ Максим Михайлович</v>
          </cell>
          <cell r="E17">
            <v>32810</v>
          </cell>
          <cell r="F17" t="str">
            <v>КМС</v>
          </cell>
          <cell r="G17" t="str">
            <v>г.Москва</v>
          </cell>
        </row>
        <row r="18">
          <cell r="A18">
            <v>2</v>
          </cell>
          <cell r="B18">
            <v>2</v>
          </cell>
          <cell r="C18">
            <v>10139700794</v>
          </cell>
          <cell r="D18" t="str">
            <v>ЧАЩИН Никита Исмоилович</v>
          </cell>
          <cell r="E18">
            <v>38349</v>
          </cell>
          <cell r="F18" t="str">
            <v>КМС</v>
          </cell>
          <cell r="G18" t="str">
            <v>Санкт-Петербург</v>
          </cell>
        </row>
        <row r="19">
          <cell r="A19">
            <v>3</v>
          </cell>
          <cell r="B19">
            <v>7</v>
          </cell>
          <cell r="C19">
            <v>10140712830</v>
          </cell>
          <cell r="D19" t="str">
            <v>ДОЛБИЛОВ Александр Сергеевич</v>
          </cell>
          <cell r="E19">
            <v>38701</v>
          </cell>
          <cell r="F19" t="str">
            <v>КМС</v>
          </cell>
          <cell r="G19" t="str">
            <v>Санкт-Петербург</v>
          </cell>
        </row>
        <row r="20">
          <cell r="A20">
            <v>4</v>
          </cell>
          <cell r="B20">
            <v>6</v>
          </cell>
          <cell r="C20">
            <v>10120373142</v>
          </cell>
          <cell r="D20" t="str">
            <v>ЦЫРЕНЩИКОВ Матвей Александрович</v>
          </cell>
          <cell r="E20">
            <v>38742</v>
          </cell>
          <cell r="F20" t="str">
            <v>1 СР</v>
          </cell>
          <cell r="G20" t="str">
            <v>Челябинская область</v>
          </cell>
        </row>
        <row r="21">
          <cell r="A21">
            <v>5</v>
          </cell>
          <cell r="B21">
            <v>11</v>
          </cell>
          <cell r="C21">
            <v>10097223080</v>
          </cell>
          <cell r="D21" t="str">
            <v>ШАРАФИЕВ Амир Ленарович</v>
          </cell>
          <cell r="E21">
            <v>37930</v>
          </cell>
          <cell r="F21" t="str">
            <v>КМС</v>
          </cell>
          <cell r="G21" t="str">
            <v>Республика Татарстан</v>
          </cell>
        </row>
        <row r="22">
          <cell r="A22">
            <v>6</v>
          </cell>
          <cell r="B22">
            <v>9</v>
          </cell>
          <cell r="C22">
            <v>10130040911</v>
          </cell>
          <cell r="D22" t="str">
            <v>МИЗИН Дмитрий Сергеевич</v>
          </cell>
          <cell r="E22">
            <v>39020</v>
          </cell>
          <cell r="F22" t="str">
            <v>КМС</v>
          </cell>
          <cell r="G22" t="str">
            <v>Омская область</v>
          </cell>
        </row>
        <row r="23">
          <cell r="A23">
            <v>7</v>
          </cell>
          <cell r="B23">
            <v>10</v>
          </cell>
          <cell r="C23">
            <v>10120039605</v>
          </cell>
          <cell r="D23" t="str">
            <v>СЛЫШКИН Арсений Олегович</v>
          </cell>
          <cell r="E23">
            <v>38529</v>
          </cell>
          <cell r="F23" t="str">
            <v>МС</v>
          </cell>
          <cell r="G23" t="str">
            <v>Ростовская область</v>
          </cell>
        </row>
        <row r="24">
          <cell r="A24">
            <v>8</v>
          </cell>
          <cell r="B24">
            <v>8</v>
          </cell>
          <cell r="C24">
            <v>10089109335</v>
          </cell>
          <cell r="D24" t="str">
            <v>АЛИЕВ Анар Талыбович</v>
          </cell>
          <cell r="E24">
            <v>37694</v>
          </cell>
          <cell r="F24" t="str">
            <v>МС</v>
          </cell>
          <cell r="G24" t="str">
            <v>Калининградская область</v>
          </cell>
        </row>
        <row r="25">
          <cell r="A25">
            <v>9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10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11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12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13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14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15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16</v>
          </cell>
          <cell r="B32">
            <v>3</v>
          </cell>
          <cell r="C32">
            <v>10129838019</v>
          </cell>
          <cell r="D32" t="str">
            <v>СОРОКО Роман Максимович</v>
          </cell>
          <cell r="E32">
            <v>38518</v>
          </cell>
          <cell r="F32" t="str">
            <v>КМС</v>
          </cell>
          <cell r="G32" t="str">
            <v>Санкт-Петербург</v>
          </cell>
        </row>
        <row r="33">
          <cell r="A33">
            <v>17</v>
          </cell>
          <cell r="B33">
            <v>2</v>
          </cell>
          <cell r="C33">
            <v>10139700794</v>
          </cell>
          <cell r="D33" t="str">
            <v>ЧАЩИН Никита Исмоилович</v>
          </cell>
          <cell r="E33">
            <v>38349</v>
          </cell>
          <cell r="F33" t="str">
            <v>КМС</v>
          </cell>
          <cell r="G33" t="str">
            <v>Санкт-Петербург</v>
          </cell>
        </row>
        <row r="34">
          <cell r="A34">
            <v>18</v>
          </cell>
          <cell r="B34">
            <v>23</v>
          </cell>
          <cell r="C34">
            <v>10066351620</v>
          </cell>
          <cell r="D34" t="str">
            <v>КРУГЛОВА Екатерина Сергеевна</v>
          </cell>
          <cell r="E34">
            <v>34518</v>
          </cell>
          <cell r="F34" t="str">
            <v>МС</v>
          </cell>
          <cell r="G34" t="str">
            <v>Самарская область</v>
          </cell>
        </row>
        <row r="35">
          <cell r="A35">
            <v>19</v>
          </cell>
          <cell r="B35">
            <v>25</v>
          </cell>
          <cell r="C35">
            <v>10132272012</v>
          </cell>
          <cell r="D35" t="str">
            <v>ШАЛЫПИНА Арина  Евгеньевна</v>
          </cell>
          <cell r="E35">
            <v>39586</v>
          </cell>
          <cell r="F35" t="str">
            <v>1 СР</v>
          </cell>
          <cell r="G35" t="str">
            <v>Омская область</v>
          </cell>
        </row>
        <row r="36">
          <cell r="A36">
            <v>20</v>
          </cell>
          <cell r="B36">
            <v>1</v>
          </cell>
          <cell r="C36">
            <v>10066198642</v>
          </cell>
          <cell r="D36" t="str">
            <v>ПАВЛЕНКО Петр Дмитриевич</v>
          </cell>
          <cell r="E36">
            <v>38728</v>
          </cell>
          <cell r="F36" t="str">
            <v>КМС</v>
          </cell>
          <cell r="G36" t="str">
            <v>г.Москва</v>
          </cell>
        </row>
        <row r="37">
          <cell r="A37">
            <v>21</v>
          </cell>
          <cell r="B37">
            <v>21</v>
          </cell>
          <cell r="C37">
            <v>10119777503</v>
          </cell>
          <cell r="D37" t="str">
            <v>ЧЕРНЯВСКАЯ Софья Алексеевна</v>
          </cell>
          <cell r="E37">
            <v>38237</v>
          </cell>
          <cell r="F37" t="str">
            <v>КМС</v>
          </cell>
          <cell r="G37" t="str">
            <v>г.Москва</v>
          </cell>
        </row>
        <row r="38">
          <cell r="A38">
            <v>22</v>
          </cell>
          <cell r="B38">
            <v>20</v>
          </cell>
          <cell r="C38">
            <v>10144340125</v>
          </cell>
          <cell r="D38" t="str">
            <v>КОРАБЕЛЬЩИКОВА Татьяна Сергеевна</v>
          </cell>
          <cell r="E38">
            <v>36347</v>
          </cell>
          <cell r="F38" t="str">
            <v>КМС</v>
          </cell>
          <cell r="G38" t="str">
            <v>Московская область</v>
          </cell>
        </row>
        <row r="39">
          <cell r="A39">
            <v>23</v>
          </cell>
          <cell r="B39">
            <v>17</v>
          </cell>
          <cell r="C39">
            <v>10140877932</v>
          </cell>
          <cell r="D39" t="str">
            <v>ОСЬМУХА Ярослав Артёмович</v>
          </cell>
          <cell r="E39">
            <v>39373</v>
          </cell>
          <cell r="F39" t="str">
            <v>1 СР</v>
          </cell>
          <cell r="G39" t="str">
            <v>Ростовская область</v>
          </cell>
        </row>
        <row r="40">
          <cell r="A40">
            <v>24</v>
          </cell>
          <cell r="B40">
            <v>26</v>
          </cell>
          <cell r="C40">
            <v>10152545618</v>
          </cell>
          <cell r="D40" t="str">
            <v>ВЕРЕМЕЙЧУК Варвара Петровна</v>
          </cell>
          <cell r="E40">
            <v>39526</v>
          </cell>
          <cell r="F40" t="str">
            <v>КМС</v>
          </cell>
          <cell r="G40" t="str">
            <v>Санкт-Петербург</v>
          </cell>
        </row>
        <row r="41">
          <cell r="A41">
            <v>25</v>
          </cell>
          <cell r="B41">
            <v>9</v>
          </cell>
          <cell r="C41">
            <v>10130040911</v>
          </cell>
          <cell r="D41" t="str">
            <v>МИЗИН Дмитрий Сергеевич</v>
          </cell>
          <cell r="E41">
            <v>39020</v>
          </cell>
          <cell r="F41" t="str">
            <v>КМС</v>
          </cell>
          <cell r="G41" t="str">
            <v>Омская область</v>
          </cell>
        </row>
        <row r="42">
          <cell r="A42">
            <v>26</v>
          </cell>
          <cell r="B42">
            <v>24</v>
          </cell>
          <cell r="C42">
            <v>10066399413</v>
          </cell>
          <cell r="D42" t="str">
            <v>МАЛЫШЕВА Елена Александровна</v>
          </cell>
          <cell r="E42">
            <v>36485</v>
          </cell>
          <cell r="F42" t="str">
            <v>МС</v>
          </cell>
          <cell r="G42" t="str">
            <v>Московская область</v>
          </cell>
        </row>
      </sheetData>
      <sheetData sheetId="18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Стартовый протокол-КВАЛИФИКАЦИЯ-Мужчины</v>
          </cell>
        </row>
        <row r="7">
          <cell r="A7" t="str">
            <v>МЕСТО ПРОВЕДЕНИЯ: г. Омск, "Парк Фристайл"</v>
          </cell>
        </row>
        <row r="8">
          <cell r="A8" t="str">
            <v>ДАТА ПРОВЕДЕНИЯ: 13 - 16 июня 2025 года</v>
          </cell>
        </row>
        <row r="10">
          <cell r="A10" t="str">
            <v>ИНФОРМАЦИЯ О ЖЮРИ И ГСК СОРЕВНОВАНИЙ:</v>
          </cell>
        </row>
        <row r="11">
          <cell r="A11" t="str">
            <v xml:space="preserve"> ТЕХНИЧЕСКИЙ ДЕЛЕГАТ ФВСР:</v>
          </cell>
        </row>
        <row r="12">
          <cell r="A12" t="str">
            <v xml:space="preserve"> АССИСТЕНТ ТД:</v>
          </cell>
        </row>
        <row r="13">
          <cell r="A13" t="str">
            <v xml:space="preserve"> ГЛАВНЫЙ СУДЬЯ:</v>
          </cell>
          <cell r="G13" t="str">
            <v xml:space="preserve">СТАРЧЕНКОВ С.А. (ВК, г. ОМСК) </v>
          </cell>
        </row>
        <row r="14">
          <cell r="A14" t="str">
            <v xml:space="preserve"> ГЛАВНЫЙ СЕКРЕТАРЬ:</v>
          </cell>
          <cell r="G14" t="str">
            <v>СЛАБКОВСКАЯ В.Н. ( ВК, г. ОМСК)</v>
          </cell>
        </row>
        <row r="15">
          <cell r="A15" t="str">
            <v>ЗАМЕСТИТЕЛЬ ГЛАВНОГО СУДЬИ:</v>
          </cell>
          <cell r="G15" t="str">
            <v xml:space="preserve">БОЧАНОВ В.А. (ВК, г. ОМСК) </v>
          </cell>
        </row>
        <row r="16">
          <cell r="B16" t="str">
            <v>СТАРТ №</v>
          </cell>
          <cell r="C16" t="str">
            <v>ФАМФАМИЛИЯ ИМЯ</v>
          </cell>
          <cell r="D16" t="str">
            <v>ИМЯ</v>
          </cell>
          <cell r="E16" t="str">
            <v>ГОД РОЖД.</v>
          </cell>
          <cell r="F16" t="str">
            <v>РАЗРЯД,
ЗВАНИЕ</v>
          </cell>
          <cell r="G16" t="str">
            <v>СУБЪЕКТ РФ</v>
          </cell>
        </row>
        <row r="18">
          <cell r="A18" t="str">
            <v>ГРУППА - 1 МУЖЧИНЫ</v>
          </cell>
        </row>
        <row r="19">
          <cell r="A19">
            <v>1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1">
          <cell r="A21">
            <v>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A23">
            <v>3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5">
          <cell r="A25">
            <v>4</v>
          </cell>
          <cell r="C25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A31" t="str">
            <v>ГРУППА - 2 МУЖЧИНЫ</v>
          </cell>
        </row>
        <row r="32">
          <cell r="A32">
            <v>7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A36">
            <v>9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A38">
            <v>10</v>
          </cell>
          <cell r="C38" t="e">
            <v>#N/A</v>
          </cell>
        </row>
        <row r="40">
          <cell r="A40">
            <v>11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2">
          <cell r="A42">
            <v>12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A44" t="str">
            <v>ГРУППА - 3 МУЖЧИНЫ</v>
          </cell>
        </row>
        <row r="45">
          <cell r="A45">
            <v>11</v>
          </cell>
          <cell r="B45">
            <v>5</v>
          </cell>
          <cell r="C45" t="str">
            <v>НОВОСЕЛОВ Максим Михайлович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A47">
            <v>12</v>
          </cell>
          <cell r="B47">
            <v>7</v>
          </cell>
          <cell r="C47" t="str">
            <v>ДОЛБИЛОВ Александр Сергеевич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A49">
            <v>13</v>
          </cell>
          <cell r="B49">
            <v>8</v>
          </cell>
          <cell r="C49" t="str">
            <v>АЛИЕВ Анар Талыбович</v>
          </cell>
          <cell r="D49">
            <v>10089109335</v>
          </cell>
          <cell r="E49" t="str">
            <v>МС</v>
          </cell>
          <cell r="F49" t="str">
            <v>Калининградская область</v>
          </cell>
          <cell r="G49" t="str">
            <v>ГАУ ДО КО "КСШОР"</v>
          </cell>
        </row>
        <row r="51">
          <cell r="A51">
            <v>14</v>
          </cell>
          <cell r="B51">
            <v>16</v>
          </cell>
          <cell r="C51" t="str">
            <v>БАБИКОВ Тимур Алексеевич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>
            <v>15</v>
          </cell>
          <cell r="B53">
            <v>13</v>
          </cell>
          <cell r="C53" t="str">
            <v>НАСКОВЕЦ Павел Александрович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A55" t="str">
            <v>ГРУППА - 4 МУЖЧИНЫ</v>
          </cell>
        </row>
        <row r="56">
          <cell r="A56">
            <v>16</v>
          </cell>
          <cell r="B56">
            <v>3</v>
          </cell>
          <cell r="C56" t="str">
            <v>СОРОКО Роман Максимович</v>
          </cell>
        </row>
        <row r="58">
          <cell r="A58">
            <v>17</v>
          </cell>
          <cell r="B58">
            <v>2</v>
          </cell>
          <cell r="C58" t="str">
            <v>ЧАЩИН Никита Исмоилович</v>
          </cell>
        </row>
        <row r="60">
          <cell r="A60">
            <v>18</v>
          </cell>
          <cell r="B60">
            <v>23</v>
          </cell>
          <cell r="C60" t="str">
            <v>КРУГЛОВА Екатерина Сергеевна</v>
          </cell>
        </row>
        <row r="62">
          <cell r="A62">
            <v>19</v>
          </cell>
          <cell r="B62">
            <v>25</v>
          </cell>
          <cell r="C62" t="str">
            <v>ШАЛЫПИНА Арина  Евгеньевна</v>
          </cell>
        </row>
        <row r="64">
          <cell r="A64">
            <v>20</v>
          </cell>
          <cell r="B64">
            <v>1</v>
          </cell>
          <cell r="C64" t="str">
            <v>ПАВЛЕНКО Петр Дмитриевич</v>
          </cell>
        </row>
        <row r="66">
          <cell r="A66" t="str">
            <v>ГРУППА - 5 МУЖЧИНЫ</v>
          </cell>
        </row>
        <row r="67">
          <cell r="A67">
            <v>21</v>
          </cell>
          <cell r="B67">
            <v>21</v>
          </cell>
          <cell r="C67" t="str">
            <v>ЧЕРНЯВСКАЯ Софья Алексеевна</v>
          </cell>
        </row>
        <row r="69">
          <cell r="A69">
            <v>22</v>
          </cell>
          <cell r="B69">
            <v>20</v>
          </cell>
          <cell r="C69" t="str">
            <v>КОРАБЕЛЬЩИКОВА Татьяна Сергеевна</v>
          </cell>
        </row>
        <row r="71">
          <cell r="A71">
            <v>23</v>
          </cell>
          <cell r="B71">
            <v>17</v>
          </cell>
          <cell r="C71" t="str">
            <v>ОСЬМУХА Ярослав Артёмович</v>
          </cell>
        </row>
        <row r="73">
          <cell r="A73">
            <v>24</v>
          </cell>
          <cell r="B73">
            <v>26</v>
          </cell>
          <cell r="C73" t="str">
            <v>ВЕРЕМЕЙЧУК Варвара Петровна</v>
          </cell>
        </row>
        <row r="75">
          <cell r="A75">
            <v>25</v>
          </cell>
          <cell r="B75">
            <v>9</v>
          </cell>
          <cell r="C75" t="str">
            <v>МИЗИН Дмитрий Сергеевич</v>
          </cell>
        </row>
        <row r="77">
          <cell r="A77">
            <v>26</v>
          </cell>
          <cell r="B77">
            <v>24</v>
          </cell>
          <cell r="C77" t="str">
            <v>МАЛЫШЕВА Елена Александровна</v>
          </cell>
        </row>
        <row r="79">
          <cell r="A79">
            <v>19</v>
          </cell>
          <cell r="C79" t="e">
            <v>#N/A</v>
          </cell>
        </row>
        <row r="81">
          <cell r="A81" t="str">
            <v>ЗАМЕСТИТЕЛЬ ГЛАВНОГО СУДЬИ</v>
          </cell>
          <cell r="D81" t="str">
            <v>ГЛАВНЫЙ СУДЬЯ</v>
          </cell>
        </row>
        <row r="85">
          <cell r="A85" t="str">
            <v xml:space="preserve">МАЛАХОВ Р.А.. (1 кат., г. Ижевск) </v>
          </cell>
          <cell r="D85" t="str">
            <v xml:space="preserve">БОЯРОВ В.В. (ВК, г. Саранск) </v>
          </cell>
        </row>
      </sheetData>
      <sheetData sheetId="19">
        <row r="1">
          <cell r="A1" t="str">
            <v>КУБОК РОССИИ (4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ЖЕНЩИНЫ</v>
          </cell>
        </row>
        <row r="5">
          <cell r="A5" t="str">
            <v>МЕСТО ПРОВЕДЕНИЯ: г. Омск, "Парк Фристайл"</v>
          </cell>
        </row>
        <row r="6">
          <cell r="A6" t="str">
            <v>ДАТА ПРОВЕДЕНИЯ: 13 - 16 июня 2025 года</v>
          </cell>
        </row>
        <row r="8">
          <cell r="A8" t="str">
            <v>ИНФОРМАЦИЯ О ЖЮРИ И ГСК СОРЕВНОВАНИЙ:</v>
          </cell>
        </row>
        <row r="9">
          <cell r="A9" t="str">
            <v xml:space="preserve"> ТЕХНИЧЕСКИЙ ДЕЛЕГАТ ФВСР:</v>
          </cell>
        </row>
        <row r="10">
          <cell r="A10" t="str">
            <v xml:space="preserve"> АССИСТЕНТ ТД:</v>
          </cell>
        </row>
        <row r="11">
          <cell r="A11" t="str">
            <v xml:space="preserve"> ГЛАВНЫЙ СУДЬЯ:</v>
          </cell>
          <cell r="G11" t="str">
            <v>СЛАБКОВСКАЯ В.Н. ( ВК, г. ОМСК)</v>
          </cell>
        </row>
        <row r="12">
          <cell r="A12" t="str">
            <v xml:space="preserve"> ГЛАВНЫЙ СЕКРЕТАРЬ:</v>
          </cell>
          <cell r="G12" t="str">
            <v>КОЧЕТКОВА Е.А. ( ВК, г. ОМСК)</v>
          </cell>
        </row>
        <row r="13">
          <cell r="A13" t="str">
            <v>ЗАМЕСТИТЕЛЬ ГЛАВНОГО СУДЬИ:</v>
          </cell>
          <cell r="G13" t="str">
            <v xml:space="preserve">ВЫСОЦКИЙ С.М. (1К, г. МОСКВА) </v>
          </cell>
        </row>
        <row r="14">
          <cell r="A14" t="str">
            <v>п/п</v>
          </cell>
          <cell r="B14" t="str">
            <v>СТАРТ №</v>
          </cell>
          <cell r="C14" t="str">
            <v>UCI ID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ТЕРРИТОРИАЛЬНАЯ ПРИНАДЛЕЖНОСТЬ</v>
          </cell>
        </row>
        <row r="16">
          <cell r="A16">
            <v>1</v>
          </cell>
          <cell r="B16">
            <v>19</v>
          </cell>
          <cell r="C16">
            <v>10097381415</v>
          </cell>
          <cell r="D16" t="str">
            <v>РИЗАЕВА Дарья Игоревна</v>
          </cell>
          <cell r="E16">
            <v>35351</v>
          </cell>
          <cell r="F16" t="str">
            <v>МС</v>
          </cell>
          <cell r="G16" t="str">
            <v>Самарская область</v>
          </cell>
        </row>
        <row r="17">
          <cell r="A17">
            <v>2</v>
          </cell>
          <cell r="B17">
            <v>24</v>
          </cell>
          <cell r="C17">
            <v>10066399413</v>
          </cell>
          <cell r="D17" t="str">
            <v>МАЛЫШЕВА Елена Александровна</v>
          </cell>
          <cell r="E17">
            <v>36485</v>
          </cell>
          <cell r="F17" t="str">
            <v>МС</v>
          </cell>
          <cell r="G17" t="str">
            <v>Московская область</v>
          </cell>
        </row>
        <row r="18">
          <cell r="A18">
            <v>3</v>
          </cell>
          <cell r="B18">
            <v>22</v>
          </cell>
          <cell r="C18">
            <v>10119582489</v>
          </cell>
          <cell r="D18" t="str">
            <v>СИГАРЕВА Мария Сергеевна</v>
          </cell>
          <cell r="E18">
            <v>37972</v>
          </cell>
          <cell r="F18" t="str">
            <v>МС</v>
          </cell>
          <cell r="G18" t="str">
            <v>Санкт-Петербург</v>
          </cell>
        </row>
        <row r="19">
          <cell r="A19">
            <v>4</v>
          </cell>
          <cell r="B19">
            <v>23</v>
          </cell>
          <cell r="C19">
            <v>10066351620</v>
          </cell>
          <cell r="D19" t="str">
            <v>КРУГЛОВА Екатерина Сергеевна</v>
          </cell>
          <cell r="E19">
            <v>34518</v>
          </cell>
          <cell r="F19" t="str">
            <v>МС</v>
          </cell>
          <cell r="G19" t="str">
            <v>Самарская область</v>
          </cell>
        </row>
        <row r="20">
          <cell r="A20">
            <v>5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A21">
            <v>6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A22">
            <v>7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A23">
            <v>8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9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10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11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12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</row>
        <row r="29">
          <cell r="A29" t="str">
            <v>НЕ СТАРТОВАЛИ: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8">
          <cell r="A38" t="str">
            <v>ЗАМЕСТИТЕЛЬ ГЛАВНОГО СУДЬИ</v>
          </cell>
          <cell r="D38" t="str">
            <v>ГЛАВНЫЙ СУДЬЯ</v>
          </cell>
        </row>
        <row r="42">
          <cell r="A42" t="str">
            <v xml:space="preserve">МАЛАХОВ Р.А.. (1 кат., г. Ижевск) </v>
          </cell>
          <cell r="D42" t="str">
            <v xml:space="preserve">БОЯРОВ В.В. (ВК, г. Саранск) </v>
          </cell>
        </row>
      </sheetData>
      <sheetData sheetId="20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КУБОК РОССИИ (1 ЭТАП)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Омск, "Парк Фристайл"</v>
          </cell>
        </row>
        <row r="15">
          <cell r="B15" t="str">
            <v>ДАТА ПРОВЕДЕНИЯ: 13 - 16 июня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D26" t="e">
            <v>#N/A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D28" t="e">
            <v>#N/A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D30" t="e">
            <v>#N/A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D32" t="e">
            <v>#N/A</v>
          </cell>
          <cell r="E32">
            <v>1</v>
          </cell>
        </row>
        <row r="33">
          <cell r="E33">
            <v>2</v>
          </cell>
        </row>
        <row r="34">
          <cell r="B34">
            <v>5</v>
          </cell>
          <cell r="D34" t="e">
            <v>#N/A</v>
          </cell>
          <cell r="E34">
            <v>1</v>
          </cell>
        </row>
        <row r="35">
          <cell r="E35">
            <v>2</v>
          </cell>
        </row>
        <row r="36">
          <cell r="B36">
            <v>6</v>
          </cell>
          <cell r="D36" t="e">
            <v>#N/A</v>
          </cell>
          <cell r="E36">
            <v>1</v>
          </cell>
        </row>
        <row r="37">
          <cell r="E37">
            <v>2</v>
          </cell>
        </row>
        <row r="38">
          <cell r="B38" t="str">
            <v>ГРУППА- 2 ЖЕНЩИНЫ</v>
          </cell>
        </row>
        <row r="39">
          <cell r="B39">
            <v>7</v>
          </cell>
          <cell r="D39" t="e">
            <v>#N/A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D41" t="e">
            <v>#N/A</v>
          </cell>
          <cell r="E41">
            <v>1</v>
          </cell>
        </row>
        <row r="42">
          <cell r="E42">
            <v>2</v>
          </cell>
        </row>
        <row r="43">
          <cell r="B43">
            <v>5</v>
          </cell>
          <cell r="D43" t="e">
            <v>#N/A</v>
          </cell>
          <cell r="E43">
            <v>1</v>
          </cell>
        </row>
        <row r="44">
          <cell r="E44">
            <v>2</v>
          </cell>
        </row>
        <row r="45">
          <cell r="B45">
            <v>6</v>
          </cell>
          <cell r="D45" t="e">
            <v>#N/A</v>
          </cell>
          <cell r="E45">
            <v>1</v>
          </cell>
        </row>
        <row r="46">
          <cell r="E46">
            <v>2</v>
          </cell>
        </row>
        <row r="47">
          <cell r="B47">
            <v>7</v>
          </cell>
          <cell r="D47" t="e">
            <v>#N/A</v>
          </cell>
          <cell r="E47">
            <v>1</v>
          </cell>
        </row>
        <row r="48">
          <cell r="E48">
            <v>2</v>
          </cell>
        </row>
        <row r="49">
          <cell r="B49">
            <v>8</v>
          </cell>
          <cell r="D49" t="e">
            <v>#N/A</v>
          </cell>
          <cell r="E49">
            <v>1</v>
          </cell>
        </row>
        <row r="50">
          <cell r="E50">
            <v>2</v>
          </cell>
        </row>
        <row r="51">
          <cell r="B51">
            <v>6</v>
          </cell>
          <cell r="D51" t="e">
            <v>#N/A</v>
          </cell>
          <cell r="E51">
            <v>1</v>
          </cell>
        </row>
        <row r="52">
          <cell r="E52">
            <v>2</v>
          </cell>
        </row>
        <row r="53">
          <cell r="B53">
            <v>7</v>
          </cell>
          <cell r="D53" t="e">
            <v>#N/A</v>
          </cell>
          <cell r="E53">
            <v>1</v>
          </cell>
        </row>
        <row r="54">
          <cell r="E54">
            <v>2</v>
          </cell>
        </row>
        <row r="55">
          <cell r="B55">
            <v>10</v>
          </cell>
          <cell r="C55">
            <v>27</v>
          </cell>
          <cell r="D55" t="str">
            <v>СИЛЕНКО София Юрьевна</v>
          </cell>
          <cell r="E55">
            <v>1</v>
          </cell>
        </row>
        <row r="56">
          <cell r="E56">
            <v>2</v>
          </cell>
        </row>
        <row r="57">
          <cell r="B57">
            <v>11</v>
          </cell>
          <cell r="C57">
            <v>28</v>
          </cell>
          <cell r="D57" t="str">
            <v>НЕПРЫНЦЕВА Софья Алексеевна</v>
          </cell>
          <cell r="E57">
            <v>1</v>
          </cell>
        </row>
        <row r="58">
          <cell r="E58">
            <v>2</v>
          </cell>
        </row>
        <row r="67">
          <cell r="B67">
            <v>14</v>
          </cell>
        </row>
        <row r="68">
          <cell r="B68">
            <v>15</v>
          </cell>
        </row>
        <row r="69">
          <cell r="B69">
            <v>16</v>
          </cell>
        </row>
        <row r="70">
          <cell r="B70">
            <v>17</v>
          </cell>
        </row>
        <row r="71">
          <cell r="B71">
            <v>18</v>
          </cell>
        </row>
        <row r="72">
          <cell r="B72">
            <v>19</v>
          </cell>
        </row>
        <row r="73">
          <cell r="B73">
            <v>20</v>
          </cell>
        </row>
        <row r="74">
          <cell r="B74">
            <v>21</v>
          </cell>
        </row>
        <row r="75">
          <cell r="B75">
            <v>22</v>
          </cell>
        </row>
        <row r="76">
          <cell r="B76" t="str">
            <v>НЕ СТАРТОВАЛИ:</v>
          </cell>
        </row>
        <row r="78">
          <cell r="B78" t="str">
            <v>ПОГОДНЫЕ УСЛОВИЯ</v>
          </cell>
        </row>
        <row r="79">
          <cell r="B79" t="str">
            <v xml:space="preserve">  Погода в начале | Погода в конце | Т в начале | Т в конце | Влажность</v>
          </cell>
        </row>
        <row r="84">
          <cell r="B84" t="str">
            <v>ЗАМЕСТИТЕЛЬ ГЛАВНОГО СУДЬИ</v>
          </cell>
          <cell r="G84" t="str">
            <v>ГЛАВНЫЙ СЕКРЕТАРЬ</v>
          </cell>
        </row>
        <row r="88">
          <cell r="B88" t="str">
            <v xml:space="preserve">МАЛАХОВ Р.А.. (1 кат., г. Ижевск) </v>
          </cell>
          <cell r="G88" t="str">
            <v>ДЫШАКОВ А.С. (ВК, г. Москва)</v>
          </cell>
        </row>
      </sheetData>
      <sheetData sheetId="21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КУБОК РОССИИ (7 ЭТАП)</v>
          </cell>
        </row>
        <row r="9">
          <cell r="A9" t="str">
            <v>ВСЕРОССИЙСКИЕ СОРЕВНОВАНИЯ</v>
          </cell>
        </row>
        <row r="10">
          <cell r="A10" t="str">
            <v>ВЕЛОСИПЕДНЫЙ СПОРТ ВМХ - ФРИСТАЙЛ - ПАРК (или парк - смешанный)</v>
          </cell>
        </row>
        <row r="11">
          <cell r="A11" t="str">
            <v>Стартовый протокол-Финал-Девушки 13-14 лет,Девушки 15-16 лет,Женщины</v>
          </cell>
        </row>
        <row r="12">
          <cell r="F12" t="str">
            <v>№ ВРВС</v>
          </cell>
        </row>
        <row r="13">
          <cell r="F13" t="str">
            <v>№ ЕКП 2020</v>
          </cell>
        </row>
        <row r="14">
          <cell r="D14" t="str">
            <v>Комплексный зачет</v>
          </cell>
        </row>
        <row r="15">
          <cell r="A15" t="str">
            <v>МЕСТО ПРОВЕДЕНИЯ: г. Омск, "Парк Фристайл"</v>
          </cell>
        </row>
        <row r="16">
          <cell r="A16" t="str">
            <v>ДАТА ПРОВЕДЕНИЯ: 13 - 16 июня 2025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 xml:space="preserve"> ТЕХНИЧЕСКИЙ ДЕЛЕГАТ ФВСР:</v>
          </cell>
        </row>
        <row r="20">
          <cell r="A20" t="str">
            <v xml:space="preserve"> АССИСТЕНТ ТД:</v>
          </cell>
        </row>
        <row r="21">
          <cell r="A21" t="str">
            <v xml:space="preserve"> ГЛАВНЫЙ СУДЬЯ:</v>
          </cell>
        </row>
        <row r="22">
          <cell r="A22" t="str">
            <v xml:space="preserve"> ГЛАВНЫЙ СЕКРЕТАРЬ:</v>
          </cell>
        </row>
        <row r="23">
          <cell r="A23" t="str">
            <v>ЗАМЕСТИТЕЛЬ ГЛАВНОГО СУДЬИ:</v>
          </cell>
        </row>
        <row r="24">
          <cell r="B24" t="str">
            <v>СТАРТ №</v>
          </cell>
          <cell r="C24" t="str">
            <v>ФАМИЛИЯ ИМЯ</v>
          </cell>
          <cell r="D24" t="str">
            <v>ЗАЧЕТ ОЧКИ</v>
          </cell>
        </row>
        <row r="25">
          <cell r="D25" t="str">
            <v>попытки</v>
          </cell>
          <cell r="F25" t="str">
            <v>Общий итог</v>
          </cell>
        </row>
        <row r="26">
          <cell r="A26" t="str">
            <v>ГРУППА- 1 ЖЕНЩИНЫ</v>
          </cell>
        </row>
        <row r="27">
          <cell r="A27">
            <v>1</v>
          </cell>
          <cell r="C27" t="e">
            <v>#N/A</v>
          </cell>
          <cell r="D27">
            <v>1</v>
          </cell>
        </row>
        <row r="28">
          <cell r="D28">
            <v>2</v>
          </cell>
        </row>
        <row r="29">
          <cell r="A29">
            <v>2</v>
          </cell>
          <cell r="C29" t="e">
            <v>#N/A</v>
          </cell>
          <cell r="D29">
            <v>1</v>
          </cell>
        </row>
        <row r="30">
          <cell r="D30">
            <v>2</v>
          </cell>
        </row>
        <row r="31">
          <cell r="A31">
            <v>3</v>
          </cell>
          <cell r="C31" t="e">
            <v>#N/A</v>
          </cell>
          <cell r="D31">
            <v>1</v>
          </cell>
        </row>
        <row r="32">
          <cell r="D32">
            <v>2</v>
          </cell>
        </row>
        <row r="33">
          <cell r="A33">
            <v>4</v>
          </cell>
          <cell r="C33" t="e">
            <v>#N/A</v>
          </cell>
          <cell r="D33">
            <v>1</v>
          </cell>
        </row>
        <row r="34">
          <cell r="D34">
            <v>2</v>
          </cell>
        </row>
        <row r="35">
          <cell r="A35">
            <v>5</v>
          </cell>
          <cell r="C35" t="e">
            <v>#N/A</v>
          </cell>
          <cell r="D35">
            <v>1</v>
          </cell>
        </row>
        <row r="36">
          <cell r="D36">
            <v>2</v>
          </cell>
        </row>
        <row r="37">
          <cell r="A37">
            <v>6</v>
          </cell>
          <cell r="C37" t="e">
            <v>#N/A</v>
          </cell>
          <cell r="D37">
            <v>1</v>
          </cell>
        </row>
        <row r="38">
          <cell r="D38">
            <v>2</v>
          </cell>
        </row>
        <row r="39">
          <cell r="A39">
            <v>7</v>
          </cell>
          <cell r="B39">
            <v>25</v>
          </cell>
          <cell r="C39" t="str">
            <v>ШАЛЫПИНА Арина  Евгеньевна</v>
          </cell>
          <cell r="D39">
            <v>1</v>
          </cell>
        </row>
        <row r="40">
          <cell r="D40">
            <v>2</v>
          </cell>
        </row>
        <row r="41">
          <cell r="A41">
            <v>8</v>
          </cell>
          <cell r="B41">
            <v>27</v>
          </cell>
          <cell r="C41" t="str">
            <v>СИЛЕНКО София Юрьевна</v>
          </cell>
          <cell r="D41">
            <v>1</v>
          </cell>
        </row>
        <row r="42">
          <cell r="D42">
            <v>2</v>
          </cell>
        </row>
        <row r="43">
          <cell r="A43">
            <v>9</v>
          </cell>
          <cell r="C43" t="e">
            <v>#N/A</v>
          </cell>
          <cell r="D43">
            <v>1</v>
          </cell>
        </row>
        <row r="44">
          <cell r="D44">
            <v>2</v>
          </cell>
        </row>
        <row r="45">
          <cell r="A45">
            <v>10</v>
          </cell>
          <cell r="B45">
            <v>27</v>
          </cell>
          <cell r="C45" t="str">
            <v>СИЛЕНКО София Юрьевна</v>
          </cell>
          <cell r="D45">
            <v>1</v>
          </cell>
        </row>
        <row r="46">
          <cell r="D46">
            <v>2</v>
          </cell>
        </row>
        <row r="47">
          <cell r="A47">
            <v>11</v>
          </cell>
          <cell r="B47">
            <v>28</v>
          </cell>
          <cell r="C47" t="str">
            <v>НЕПРЫНЦЕВА Софья Алексеевна</v>
          </cell>
          <cell r="D47">
            <v>1</v>
          </cell>
        </row>
        <row r="48">
          <cell r="D48">
            <v>2</v>
          </cell>
        </row>
        <row r="57">
          <cell r="A57">
            <v>14</v>
          </cell>
        </row>
        <row r="58">
          <cell r="A58">
            <v>15</v>
          </cell>
        </row>
        <row r="59">
          <cell r="A59">
            <v>16</v>
          </cell>
        </row>
        <row r="60">
          <cell r="A60">
            <v>17</v>
          </cell>
        </row>
        <row r="61">
          <cell r="A61">
            <v>18</v>
          </cell>
        </row>
        <row r="62">
          <cell r="A62">
            <v>19</v>
          </cell>
        </row>
        <row r="63">
          <cell r="A63">
            <v>20</v>
          </cell>
        </row>
        <row r="64">
          <cell r="A64">
            <v>21</v>
          </cell>
        </row>
        <row r="65">
          <cell r="A65">
            <v>22</v>
          </cell>
        </row>
        <row r="66">
          <cell r="A66" t="str">
            <v>НЕ СТАРТОВАЛИ:</v>
          </cell>
        </row>
        <row r="68">
          <cell r="A68" t="str">
            <v>ПОГОДНЫЕ УСЛОВИЯ</v>
          </cell>
        </row>
        <row r="69">
          <cell r="A69" t="str">
            <v xml:space="preserve">  Погода в начале | Погода в конце | Т в начале | Т в конце | Влажность</v>
          </cell>
        </row>
        <row r="74">
          <cell r="A74" t="str">
            <v>ЗАМЕСТИТЕЛЬ ГЛАВНОГО СУДЬИ</v>
          </cell>
          <cell r="F74" t="str">
            <v>ГЛАВНЫЙ СЕКРЕТАРЬ</v>
          </cell>
        </row>
        <row r="78">
          <cell r="A78" t="str">
            <v xml:space="preserve">МАЛАХОВ Р.А.. (1 кат., г. Ижевск) </v>
          </cell>
          <cell r="F78" t="str">
            <v>ДЫШАКОВ А.С. (ВК, г. Москва)</v>
          </cell>
        </row>
      </sheetData>
      <sheetData sheetId="22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ЮНИОРЫ (17-18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>СЛАБКОВСКАЯ В.Н. ( ВК, г. ОМСК)</v>
          </cell>
        </row>
        <row r="19">
          <cell r="A19" t="str">
            <v xml:space="preserve"> ГЛАВНЫЙ СЕКРЕТАРЬ:</v>
          </cell>
          <cell r="G19" t="str">
            <v>КОЧЕТКОВА Е.А. ( ВК, г. ОМСК)</v>
          </cell>
        </row>
        <row r="20">
          <cell r="A20" t="str">
            <v>ЗАМЕСТИТЕЛЬ ГЛАВНОГО СУДЬИ:</v>
          </cell>
          <cell r="G20" t="str">
            <v xml:space="preserve">ВЫСОЦКИЙ С.М. (1К, г. МОСКВА)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</v>
          </cell>
          <cell r="C23">
            <v>10143135204</v>
          </cell>
          <cell r="D23" t="str">
            <v>АНЦУПОВ Игорь Владимирович</v>
          </cell>
          <cell r="E23">
            <v>39785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13</v>
          </cell>
          <cell r="C24">
            <v>10135461086</v>
          </cell>
          <cell r="D24" t="str">
            <v>НАСКОВЕЦ Павел Александрович</v>
          </cell>
          <cell r="E24">
            <v>39659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14</v>
          </cell>
          <cell r="C25">
            <v>10140571875</v>
          </cell>
          <cell r="D25" t="str">
            <v>ФЕДОРОВ Максим Артемович</v>
          </cell>
          <cell r="E25">
            <v>39304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15</v>
          </cell>
          <cell r="C26">
            <v>10152488024</v>
          </cell>
          <cell r="D26" t="str">
            <v>МИХАЛЕВ Даниил Михайлович</v>
          </cell>
          <cell r="E26">
            <v>39794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16</v>
          </cell>
          <cell r="C27">
            <v>10133903632</v>
          </cell>
          <cell r="D27" t="str">
            <v>БАБИКОВ Тимур Алексеевич</v>
          </cell>
          <cell r="E27">
            <v>39302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17</v>
          </cell>
          <cell r="C28">
            <v>10140877932</v>
          </cell>
          <cell r="D28" t="str">
            <v>ОСЬМУХА Ярослав Артёмович</v>
          </cell>
          <cell r="E28">
            <v>39373</v>
          </cell>
          <cell r="F28" t="str">
            <v>1 СР</v>
          </cell>
          <cell r="G28" t="str">
            <v>Ростовская область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</sheetData>
      <sheetData sheetId="23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Стартовый протокол-ФИНАЛ-ЮНИОРЫ 17-18 ЛЕТ</v>
          </cell>
        </row>
        <row r="14">
          <cell r="A14" t="str">
            <v>МЕСТО ПРОВЕДЕНИЯ: г. Омск, "Парк Фристайл"</v>
          </cell>
        </row>
        <row r="15">
          <cell r="A15" t="str">
            <v>ДАТА ПРОВЕДЕНИЯ: 13 - 16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 xml:space="preserve"> ТЕХНИЧЕСКИЙ ДЕЛЕГАТ ФВСР:</v>
          </cell>
        </row>
        <row r="19">
          <cell r="A19" t="str">
            <v xml:space="preserve"> АССИСТЕНТ ТД:</v>
          </cell>
        </row>
        <row r="20">
          <cell r="A20" t="str">
            <v xml:space="preserve"> ГЛАВНЫЙ СУДЬЯ:</v>
          </cell>
          <cell r="G20" t="str">
            <v xml:space="preserve">СТАРЧЕНКОВ С.А. (ВК, г. ОМСК) </v>
          </cell>
        </row>
        <row r="21">
          <cell r="A21" t="str">
            <v xml:space="preserve"> ГЛАВНЫЙ СЕКРЕТАРЬ:</v>
          </cell>
          <cell r="G21" t="str">
            <v>СЛАБКОВСКАЯ В.Н. ( ВК, г. ОМСК)</v>
          </cell>
        </row>
        <row r="22">
          <cell r="A22" t="str">
            <v>ЗАМЕСТИТЕЛЬ ГЛАВНОГО СУДЬИ:</v>
          </cell>
          <cell r="G22" t="str">
            <v xml:space="preserve">БОЧАНОВ В.А. (ВК, г. ОМСК) </v>
          </cell>
        </row>
        <row r="23">
          <cell r="B23" t="str">
            <v>СТАРТ №</v>
          </cell>
          <cell r="C23" t="str">
            <v>ФАМФАМИЛИЯ ИМЯ</v>
          </cell>
          <cell r="D23" t="str">
            <v>ИМЯ</v>
          </cell>
          <cell r="E23" t="str">
            <v>ГОД РОЖД.</v>
          </cell>
          <cell r="F23" t="str">
            <v>РАЗРЯД,
ЗВАНИЕ</v>
          </cell>
          <cell r="G23" t="str">
            <v>СУБЪЕКТ РФ</v>
          </cell>
        </row>
        <row r="25">
          <cell r="A25" t="str">
            <v>ГРУППА - 1 ЮНИОРЫ 17-18 ЛЕТ</v>
          </cell>
        </row>
        <row r="26">
          <cell r="A26">
            <v>1</v>
          </cell>
          <cell r="B26">
            <v>25</v>
          </cell>
          <cell r="C26" t="e">
            <v>#NAME?</v>
          </cell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</row>
        <row r="28">
          <cell r="A28">
            <v>2</v>
          </cell>
          <cell r="C28" t="e">
            <v>#NAME?</v>
          </cell>
          <cell r="D28" t="e">
            <v>#NAME?</v>
          </cell>
          <cell r="E28" t="e">
            <v>#NAME?</v>
          </cell>
          <cell r="F28" t="e">
            <v>#NAME?</v>
          </cell>
          <cell r="G28" t="e">
            <v>#NAME?</v>
          </cell>
        </row>
        <row r="29">
          <cell r="B29">
            <v>27</v>
          </cell>
        </row>
        <row r="30">
          <cell r="A30">
            <v>3</v>
          </cell>
          <cell r="C30" t="e">
            <v>#NAME?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</row>
        <row r="31">
          <cell r="B31">
            <v>26</v>
          </cell>
        </row>
        <row r="32">
          <cell r="A32">
            <v>1</v>
          </cell>
          <cell r="C32" t="e">
            <v>#N/A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</row>
        <row r="34">
          <cell r="A34">
            <v>2</v>
          </cell>
          <cell r="C34" t="e">
            <v>#N/A</v>
          </cell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</row>
        <row r="36">
          <cell r="A36">
            <v>3</v>
          </cell>
          <cell r="C36" t="e">
            <v>#N/A</v>
          </cell>
          <cell r="D36" t="e">
            <v>#NAME?</v>
          </cell>
          <cell r="E36" t="e">
            <v>#NAME?</v>
          </cell>
          <cell r="F36" t="e">
            <v>#NAME?</v>
          </cell>
          <cell r="G36" t="e">
            <v>#NAME?</v>
          </cell>
        </row>
        <row r="38">
          <cell r="A38">
            <v>4</v>
          </cell>
          <cell r="C38" t="e">
            <v>#N/A</v>
          </cell>
          <cell r="D38" t="e">
            <v>#NAME?</v>
          </cell>
          <cell r="E38" t="e">
            <v>#NAME?</v>
          </cell>
          <cell r="F38" t="e">
            <v>#NAME?</v>
          </cell>
          <cell r="G38" t="e">
            <v>#NAME?</v>
          </cell>
        </row>
        <row r="40">
          <cell r="A40">
            <v>5</v>
          </cell>
          <cell r="C40" t="e">
            <v>#N/A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2">
          <cell r="A42">
            <v>6</v>
          </cell>
          <cell r="C42" t="e">
            <v>#N/A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4">
          <cell r="A44" t="str">
            <v>ГРУППА - 2 ЮНИОРЫ 17-18 ЛЕТ</v>
          </cell>
        </row>
        <row r="45">
          <cell r="A45">
            <v>7</v>
          </cell>
          <cell r="C45" t="e">
            <v>#N/A</v>
          </cell>
          <cell r="D45" t="e">
            <v>#NAME?</v>
          </cell>
          <cell r="E45" t="e">
            <v>#NAME?</v>
          </cell>
          <cell r="F45" t="e">
            <v>#NAME?</v>
          </cell>
          <cell r="G45" t="e">
            <v>#NAME?</v>
          </cell>
        </row>
        <row r="47">
          <cell r="A47">
            <v>8</v>
          </cell>
          <cell r="C47" t="e">
            <v>#N/A</v>
          </cell>
        </row>
        <row r="49">
          <cell r="A49">
            <v>9</v>
          </cell>
          <cell r="C49" t="e">
            <v>#N/A</v>
          </cell>
        </row>
        <row r="51">
          <cell r="A51">
            <v>10</v>
          </cell>
          <cell r="C51" t="e">
            <v>#N/A</v>
          </cell>
        </row>
        <row r="53">
          <cell r="A53">
            <v>11</v>
          </cell>
          <cell r="C53" t="e">
            <v>#N/A</v>
          </cell>
        </row>
        <row r="55">
          <cell r="A55">
            <v>12</v>
          </cell>
          <cell r="C55" t="e">
            <v>#N/A</v>
          </cell>
        </row>
        <row r="57">
          <cell r="A57" t="str">
            <v>ГРУППА - 3 ЮНИОРЫ 17-18 ЛЕТ</v>
          </cell>
        </row>
        <row r="58">
          <cell r="A58">
            <v>13</v>
          </cell>
          <cell r="B58">
            <v>27</v>
          </cell>
          <cell r="C58" t="str">
            <v>СИЛЕНКО София Юрьевна</v>
          </cell>
        </row>
        <row r="60">
          <cell r="A60">
            <v>14</v>
          </cell>
          <cell r="B60">
            <v>32</v>
          </cell>
          <cell r="C60" t="str">
            <v>ШАЛЫПИНА Арина</v>
          </cell>
        </row>
        <row r="62">
          <cell r="A62">
            <v>15</v>
          </cell>
          <cell r="B62">
            <v>43</v>
          </cell>
          <cell r="C62" t="str">
            <v>ЖУКОВ Григорий</v>
          </cell>
        </row>
        <row r="64">
          <cell r="A64">
            <v>16</v>
          </cell>
          <cell r="B64">
            <v>41</v>
          </cell>
          <cell r="C64" t="str">
            <v>ЖУКОВ Григорий</v>
          </cell>
        </row>
        <row r="66">
          <cell r="A66">
            <v>17</v>
          </cell>
          <cell r="B66">
            <v>33</v>
          </cell>
          <cell r="C66" t="str">
            <v>НАСКОВЕЦ Павел</v>
          </cell>
        </row>
        <row r="68">
          <cell r="A68">
            <v>18</v>
          </cell>
          <cell r="B68">
            <v>40</v>
          </cell>
          <cell r="C68" t="str">
            <v>ЖУКОВ Григорий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</row>
        <row r="70">
          <cell r="B70" t="str">
            <v>ГРУППА - 3</v>
          </cell>
        </row>
        <row r="71">
          <cell r="A71">
            <v>14</v>
          </cell>
        </row>
        <row r="72">
          <cell r="A72">
            <v>15</v>
          </cell>
        </row>
        <row r="73">
          <cell r="A73">
            <v>16</v>
          </cell>
        </row>
        <row r="74">
          <cell r="A74">
            <v>17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>
            <v>20</v>
          </cell>
        </row>
        <row r="78">
          <cell r="A78">
            <v>21</v>
          </cell>
        </row>
        <row r="79">
          <cell r="A79">
            <v>22</v>
          </cell>
        </row>
        <row r="80">
          <cell r="A80" t="str">
            <v>НЕ СТАРТОВАЛИ:</v>
          </cell>
        </row>
        <row r="82">
          <cell r="A82" t="str">
            <v>ПОГОДНЫЕ УСЛОВИЯ</v>
          </cell>
        </row>
        <row r="83">
          <cell r="A83" t="str">
            <v xml:space="preserve">  Погода в начале | Погода в конце | Т в начале | Т в конце | Влажность</v>
          </cell>
        </row>
        <row r="88">
          <cell r="A88" t="str">
            <v>ЗАМЕСТИТЕЛЬ ГЛАВНОГО СУДЬИ</v>
          </cell>
          <cell r="D88" t="str">
            <v>ГЛАВНЫЙ СУДЬЯ</v>
          </cell>
        </row>
        <row r="92">
          <cell r="A92" t="str">
            <v xml:space="preserve">МАЛАХОВ Р.А.. (1 кат., г. Ижевск) </v>
          </cell>
          <cell r="D92" t="str">
            <v xml:space="preserve">БОЯРОВ В.В. (ВК, г. Саранск) </v>
          </cell>
        </row>
      </sheetData>
      <sheetData sheetId="24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(15-16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5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15-16 ЛЕТ</v>
          </cell>
        </row>
        <row r="14">
          <cell r="B14" t="str">
            <v>МЕСТО ПРОВЕДЕНИЯ: г. Омск, "Парк Фристайл"</v>
          </cell>
        </row>
        <row r="15">
          <cell r="B15" t="str">
            <v>ДАТА ПРОВЕДЕНИЯ: 13 - 16 июня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2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2">
          <cell r="B32">
            <v>5</v>
          </cell>
          <cell r="C32">
            <v>18</v>
          </cell>
          <cell r="D32" t="str">
            <v>БЕЛОВ Макар Сергеевич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6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6</v>
          </cell>
          <cell r="D38" t="str">
            <v>ФЕДОРОВ Максим Артемович</v>
          </cell>
          <cell r="E38">
            <v>10140571875</v>
          </cell>
          <cell r="F38" t="str">
            <v>КМС</v>
          </cell>
          <cell r="G38" t="str">
            <v>Санкт-Петербург</v>
          </cell>
        </row>
        <row r="39">
          <cell r="C39">
            <v>14</v>
          </cell>
        </row>
        <row r="40">
          <cell r="B40" t="str">
            <v>ГРУППА - 2</v>
          </cell>
        </row>
        <row r="41">
          <cell r="B41">
            <v>7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>
            <v>8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11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12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C53" t="str">
            <v>ГРУППА - 3</v>
          </cell>
        </row>
        <row r="54">
          <cell r="B54">
            <v>14</v>
          </cell>
        </row>
        <row r="55">
          <cell r="B55">
            <v>15</v>
          </cell>
        </row>
        <row r="56">
          <cell r="B56">
            <v>16</v>
          </cell>
        </row>
        <row r="57">
          <cell r="B57">
            <v>17</v>
          </cell>
        </row>
        <row r="58">
          <cell r="B58">
            <v>18</v>
          </cell>
        </row>
        <row r="59">
          <cell r="B59">
            <v>19</v>
          </cell>
        </row>
        <row r="60">
          <cell r="B60">
            <v>20</v>
          </cell>
        </row>
        <row r="61">
          <cell r="B61">
            <v>21</v>
          </cell>
        </row>
        <row r="62">
          <cell r="B62">
            <v>22</v>
          </cell>
        </row>
        <row r="63">
          <cell r="B63" t="str">
            <v>НЕ СТАРТОВАЛИ:</v>
          </cell>
        </row>
        <row r="65">
          <cell r="B65" t="str">
            <v>ПОГОДНЫЕ УСЛОВИЯ</v>
          </cell>
        </row>
        <row r="66">
          <cell r="B66" t="str">
            <v xml:space="preserve">  Погода в начале | Погода в конце | Т в начале | Т в конце | Влажность</v>
          </cell>
        </row>
        <row r="71">
          <cell r="B71" t="str">
            <v>ЗАМЕСТИТЕЛЬ ГЛАВНОГО СУДЬИ</v>
          </cell>
          <cell r="E71" t="str">
            <v>ГЛАВНЫЙ СУДЬЯ</v>
          </cell>
        </row>
        <row r="75">
          <cell r="B75" t="str">
            <v xml:space="preserve">МАЛАХОВ Р.А.. (1 кат., г. Ижевск) </v>
          </cell>
          <cell r="E75" t="str">
            <v xml:space="preserve">БОЯРОВ В.В. (ВК, г. Саранск) </v>
          </cell>
        </row>
      </sheetData>
      <sheetData sheetId="26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(13-14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>СЛАБКОВСКАЯ В.Н. ( ВК, г. ОМСК)</v>
          </cell>
        </row>
        <row r="19">
          <cell r="A19" t="str">
            <v xml:space="preserve"> ГЛАВНЫЙ СЕКРЕТАРЬ:</v>
          </cell>
          <cell r="G19" t="str">
            <v>КОЧЕТКОВА Е.А. ( ВК, г. ОМСК)</v>
          </cell>
        </row>
        <row r="20">
          <cell r="A20" t="str">
            <v>ЗАМЕСТИТЕЛЬ ГЛАВНОГО СУДЬИ:</v>
          </cell>
          <cell r="G20" t="str">
            <v xml:space="preserve">ВЫСОЦКИЙ С.М. (1К, г. МОСКВА)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18</v>
          </cell>
          <cell r="C23">
            <v>10143134796</v>
          </cell>
          <cell r="D23" t="str">
            <v>БЕЛОВ Макар Сергеевич</v>
          </cell>
          <cell r="E23">
            <v>40593</v>
          </cell>
          <cell r="F23" t="str">
            <v>1 СР</v>
          </cell>
          <cell r="G23" t="str">
            <v>Санкт-Петербург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7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13-14 ЛЕТ</v>
          </cell>
        </row>
        <row r="14">
          <cell r="B14" t="str">
            <v>МЕСТО ПРОВЕДЕНИЯ: г. Омск, "Парк Фристайл"</v>
          </cell>
        </row>
        <row r="15">
          <cell r="B15" t="str">
            <v>ДАТА ПРОВЕДЕНИЯ: 13 - 16 июня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ЮНОШИ 13-14 ЛЕТ</v>
          </cell>
        </row>
        <row r="26">
          <cell r="B26">
            <v>1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8">
          <cell r="B28">
            <v>2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D30" t="e">
            <v>#N/A</v>
          </cell>
        </row>
        <row r="32">
          <cell r="B32">
            <v>4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 t="str">
            <v>ГРУППА - 2 ЮНОШИ 13-14 ЛЕТ</v>
          </cell>
        </row>
        <row r="35">
          <cell r="B35">
            <v>5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7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 t="str">
            <v>ГРУППА - 2</v>
          </cell>
        </row>
        <row r="44">
          <cell r="B44">
            <v>7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8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10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B54">
            <v>12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6">
          <cell r="C56" t="str">
            <v>ГРУППА - 3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E74" t="str">
            <v>ГЛАВНЫЙ СУДЬЯ</v>
          </cell>
        </row>
        <row r="78">
          <cell r="B78" t="str">
            <v xml:space="preserve">МАЛАХОВ Р.А.. (1 кат., г. Ижевск) </v>
          </cell>
          <cell r="E78" t="str">
            <v xml:space="preserve">БОЯРОВ В.В. (ВК, г. Саранск) </v>
          </cell>
        </row>
      </sheetData>
      <sheetData sheetId="28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ЮНИОРКИ (17-18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>СЛАБКОВСКАЯ В.Н. ( ВК, г. ОМСК)</v>
          </cell>
        </row>
        <row r="19">
          <cell r="A19" t="str">
            <v xml:space="preserve"> ГЛАВНЫЙ СЕКРЕТАРЬ:</v>
          </cell>
          <cell r="G19" t="str">
            <v>КОЧЕТКОВА Е.А. ( ВК, г. ОМСК)</v>
          </cell>
        </row>
        <row r="20">
          <cell r="A20" t="str">
            <v>ЗАМЕСТИТЕЛЬ ГЛАВНОГО СУДЬИ:</v>
          </cell>
          <cell r="G20" t="str">
            <v xml:space="preserve">ВЫСОЦКИЙ С.М. (1К, г. МОСКВА)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25</v>
          </cell>
          <cell r="C23">
            <v>10132272012</v>
          </cell>
          <cell r="D23" t="str">
            <v>ШАЛЫПИНА Арина  Евгеньевна</v>
          </cell>
          <cell r="E23">
            <v>39586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26</v>
          </cell>
          <cell r="C24">
            <v>10152545618</v>
          </cell>
          <cell r="D24" t="str">
            <v>ВЕРЕМЕЙЧУК Варвара Петровна</v>
          </cell>
          <cell r="E24">
            <v>39526</v>
          </cell>
          <cell r="F24" t="str">
            <v>КМС</v>
          </cell>
          <cell r="G24" t="str">
            <v>Санкт-Петербург</v>
          </cell>
        </row>
        <row r="25">
          <cell r="A25">
            <v>3</v>
          </cell>
          <cell r="B25">
            <v>27</v>
          </cell>
          <cell r="C25">
            <v>10114985400</v>
          </cell>
          <cell r="D25" t="str">
            <v>СИЛЕНКО София Юрьевна</v>
          </cell>
          <cell r="E25">
            <v>39307</v>
          </cell>
          <cell r="F25" t="str">
            <v>КМС</v>
          </cell>
          <cell r="G25" t="str">
            <v>Республика Крым - г. Севастополь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9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протокол-ФИНАЛ-ЮНИОРКИ 17-18 ЛЕТ</v>
          </cell>
        </row>
        <row r="14">
          <cell r="B14" t="str">
            <v>МЕСТО ПРОВЕДЕНИЯ: г. Омск, "Парк Фристайл"</v>
          </cell>
        </row>
        <row r="15">
          <cell r="B15" t="str">
            <v>ДАТА ПРОВЕДЕНИЯ: 13 - 16 июня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2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7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  <sheetData sheetId="30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ДЕВУШКИ (15-16 ЛЕТ)</v>
          </cell>
        </row>
        <row r="12">
          <cell r="A12" t="str">
            <v>МЕСТО ПРОВЕДЕНИЯ: г. Омск, "Парк Фристайл"</v>
          </cell>
        </row>
        <row r="13">
          <cell r="A13" t="str">
            <v>ДАТА ПРОВЕДЕНИЯ: 13 - 16 июня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>СЛАБКОВСКАЯ В.Н. ( ВК, г. ОМСК)</v>
          </cell>
        </row>
        <row r="19">
          <cell r="A19" t="str">
            <v xml:space="preserve"> ГЛАВНЫЙ СЕКРЕТАРЬ:</v>
          </cell>
          <cell r="G19" t="str">
            <v>КОЧЕТКОВА Е.А. ( ВК, г. ОМСК)</v>
          </cell>
        </row>
        <row r="20">
          <cell r="A20" t="str">
            <v>ЗАМЕСТИТЕЛЬ ГЛАВНОГО СУДЬИ:</v>
          </cell>
          <cell r="G20" t="str">
            <v xml:space="preserve">ВЫСОЦКИЙ С.М. (1К, г. МОСКВА)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28</v>
          </cell>
          <cell r="C23">
            <v>10143464903</v>
          </cell>
          <cell r="D23" t="str">
            <v>НЕПРЫНЦЕВА Софья Алексеевна</v>
          </cell>
          <cell r="E23">
            <v>39911</v>
          </cell>
          <cell r="F23" t="str">
            <v>1 СР</v>
          </cell>
          <cell r="G23" t="str">
            <v>Московская область</v>
          </cell>
        </row>
        <row r="24">
          <cell r="A24">
            <v>2</v>
          </cell>
          <cell r="B24">
            <v>29</v>
          </cell>
          <cell r="C24">
            <v>10144068626</v>
          </cell>
          <cell r="D24" t="str">
            <v>ФЕДОРЕНКО Анна Анатольевна</v>
          </cell>
          <cell r="E24">
            <v>40338</v>
          </cell>
          <cell r="F24" t="str">
            <v>1 СР</v>
          </cell>
          <cell r="G24" t="str">
            <v>Санкт-Петербург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31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протокол-Финал-ДЕВУШКИ 15-16 ЛЕТ</v>
          </cell>
        </row>
        <row r="14">
          <cell r="B14" t="str">
            <v>МЕСТО ПРОВЕДЕНИЯ: г. Омск, "Парк Фристайл"</v>
          </cell>
        </row>
        <row r="15">
          <cell r="B15" t="str">
            <v>ДАТА ПРОВЕДЕНИЯ: 13 - 16 июня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2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5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6</v>
          </cell>
          <cell r="D39" t="str">
            <v>ФЕДОРОВ Максим Артемович</v>
          </cell>
          <cell r="E39">
            <v>10140571875</v>
          </cell>
          <cell r="F39" t="str">
            <v>КМС</v>
          </cell>
          <cell r="G39" t="str">
            <v>Санкт-Петербург</v>
          </cell>
        </row>
        <row r="40">
          <cell r="C40">
            <v>14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28A6-131F-4F66-B4D7-3F64C890EEC0}">
  <sheetPr>
    <tabColor rgb="FF00B0F0"/>
    <pageSetUpPr fitToPage="1"/>
  </sheetPr>
  <dimension ref="A1:U47"/>
  <sheetViews>
    <sheetView tabSelected="1" view="pageBreakPreview" zoomScale="70" zoomScaleNormal="50" zoomScaleSheetLayoutView="70" workbookViewId="0">
      <selection activeCell="A15" sqref="A15:G15"/>
    </sheetView>
  </sheetViews>
  <sheetFormatPr defaultColWidth="9.08984375" defaultRowHeight="13" x14ac:dyDescent="0.35"/>
  <cols>
    <col min="1" max="1" width="7" style="3" customWidth="1"/>
    <col min="2" max="2" width="6.54296875" style="92" customWidth="1"/>
    <col min="3" max="3" width="16.36328125" style="92" customWidth="1"/>
    <col min="4" max="4" width="35.26953125" style="3" customWidth="1"/>
    <col min="5" max="5" width="13.5429687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1.36328125" style="3" customWidth="1"/>
    <col min="14" max="14" width="14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"/>
    </row>
    <row r="2" spans="1:21" s="2" customFormat="1" ht="20" customHeight="1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"/>
    </row>
    <row r="3" spans="1:21" s="2" customFormat="1" ht="20" customHeight="1" x14ac:dyDescent="0.2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"/>
    </row>
    <row r="4" spans="1:21" ht="19.5" customHeight="1" x14ac:dyDescent="0.35">
      <c r="A4" s="157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21" ht="18.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Q5" s="2"/>
    </row>
    <row r="6" spans="1:21" s="5" customFormat="1" ht="20" customHeight="1" x14ac:dyDescent="0.35">
      <c r="A6" s="159" t="s">
        <v>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S6" s="6"/>
      <c r="T6" s="6"/>
      <c r="U6" s="6"/>
    </row>
    <row r="7" spans="1:21" s="5" customFormat="1" ht="1" customHeight="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S7" s="6"/>
      <c r="T7" s="6"/>
      <c r="U7" s="6"/>
    </row>
    <row r="8" spans="1:21" s="5" customFormat="1" ht="20" customHeight="1" thickBot="1" x14ac:dyDescent="0.4">
      <c r="A8" s="147" t="s">
        <v>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S8" s="6"/>
      <c r="T8" s="6"/>
      <c r="U8" s="6"/>
    </row>
    <row r="9" spans="1:21" ht="20" customHeight="1" thickTop="1" x14ac:dyDescent="0.35">
      <c r="A9" s="148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21" ht="20" customHeight="1" x14ac:dyDescent="0.35">
      <c r="A10" s="151" t="s">
        <v>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21" ht="20" customHeight="1" x14ac:dyDescent="0.35">
      <c r="A11" s="151" t="s">
        <v>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</row>
    <row r="12" spans="1:21" ht="7.5" customHeigh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</row>
    <row r="13" spans="1:21" ht="15.5" x14ac:dyDescent="0.35">
      <c r="A13" s="132" t="s">
        <v>9</v>
      </c>
      <c r="B13" s="133"/>
      <c r="C13" s="133"/>
      <c r="D13" s="133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34" t="s">
        <v>13</v>
      </c>
      <c r="B14" s="135"/>
      <c r="C14" s="135"/>
      <c r="D14" s="135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36" t="s">
        <v>17</v>
      </c>
      <c r="B15" s="137"/>
      <c r="C15" s="137"/>
      <c r="D15" s="137"/>
      <c r="E15" s="137"/>
      <c r="F15" s="137"/>
      <c r="G15" s="138"/>
      <c r="H15" s="139" t="s">
        <v>18</v>
      </c>
      <c r="I15" s="137"/>
      <c r="J15" s="137"/>
      <c r="K15" s="137"/>
      <c r="L15" s="137"/>
      <c r="M15" s="137"/>
      <c r="N15" s="140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41" t="s">
        <v>20</v>
      </c>
      <c r="I16" s="142"/>
      <c r="J16" s="142"/>
      <c r="K16" s="142"/>
      <c r="L16" s="142"/>
      <c r="M16" s="142"/>
      <c r="N16" s="143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3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31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35">
      <c r="A21" s="144" t="s">
        <v>29</v>
      </c>
      <c r="B21" s="121" t="s">
        <v>30</v>
      </c>
      <c r="C21" s="121" t="s">
        <v>31</v>
      </c>
      <c r="D21" s="121" t="s">
        <v>32</v>
      </c>
      <c r="E21" s="121" t="s">
        <v>33</v>
      </c>
      <c r="F21" s="121" t="s">
        <v>34</v>
      </c>
      <c r="G21" s="121" t="s">
        <v>35</v>
      </c>
      <c r="H21" s="123" t="s">
        <v>36</v>
      </c>
      <c r="I21" s="124"/>
      <c r="J21" s="127" t="s">
        <v>37</v>
      </c>
      <c r="K21" s="127"/>
      <c r="L21" s="128" t="s">
        <v>38</v>
      </c>
      <c r="M21" s="130" t="s">
        <v>39</v>
      </c>
      <c r="N21" s="114" t="s">
        <v>40</v>
      </c>
      <c r="P21" s="41"/>
      <c r="S21" s="42"/>
      <c r="T21" s="42"/>
      <c r="U21" s="42"/>
    </row>
    <row r="22" spans="1:21" s="40" customFormat="1" ht="17.25" customHeight="1" x14ac:dyDescent="0.35">
      <c r="A22" s="145"/>
      <c r="B22" s="122"/>
      <c r="C22" s="122"/>
      <c r="D22" s="122"/>
      <c r="E22" s="122"/>
      <c r="F22" s="122"/>
      <c r="G22" s="122"/>
      <c r="H22" s="125"/>
      <c r="I22" s="126"/>
      <c r="J22" s="43" t="s">
        <v>41</v>
      </c>
      <c r="K22" s="43" t="s">
        <v>42</v>
      </c>
      <c r="L22" s="129"/>
      <c r="M22" s="131"/>
      <c r="N22" s="115"/>
      <c r="P22" s="41"/>
      <c r="S22" s="42"/>
      <c r="T22" s="42"/>
      <c r="U22" s="42"/>
    </row>
    <row r="23" spans="1:21" ht="16.75" customHeight="1" x14ac:dyDescent="0.35">
      <c r="A23" s="44">
        <v>1</v>
      </c>
      <c r="B23" s="45">
        <v>14</v>
      </c>
      <c r="C23" s="46">
        <f>VLOOKUP(B23,[1]список!_xlnm.Print_Area,3)</f>
        <v>10140571875</v>
      </c>
      <c r="D23" s="47" t="str">
        <f>VLOOKUP(B23,[1]список!_xlnm.Print_Area,2)</f>
        <v>ФЕДОРОВ Максим Артемович</v>
      </c>
      <c r="E23" s="48">
        <f>VLOOKUP(B23,[1]список!_xlnm.Print_Area,4)</f>
        <v>39304</v>
      </c>
      <c r="F23" s="46" t="str">
        <f>VLOOKUP(B23,[1]список!_xlnm.Print_Area,5)</f>
        <v>КМС</v>
      </c>
      <c r="G23" s="46" t="str">
        <f>VLOOKUP(B23,[1]список!_xlnm.Print_Area,6)</f>
        <v>Санкт-Петербург</v>
      </c>
      <c r="H23" s="49"/>
      <c r="I23" s="50"/>
      <c r="J23" s="51">
        <v>45</v>
      </c>
      <c r="K23" s="51">
        <v>43</v>
      </c>
      <c r="L23" s="51">
        <f t="shared" ref="L23:L28" si="0">MAX(J23:K23)</f>
        <v>45</v>
      </c>
      <c r="M23" s="52"/>
      <c r="N23" s="53"/>
      <c r="P23" s="41"/>
      <c r="Q23" s="40"/>
      <c r="R23" s="40"/>
      <c r="S23" s="42"/>
      <c r="T23" s="42"/>
      <c r="U23" s="42"/>
    </row>
    <row r="24" spans="1:21" ht="16.75" customHeight="1" x14ac:dyDescent="0.35">
      <c r="A24" s="44">
        <v>2</v>
      </c>
      <c r="B24" s="45">
        <v>17</v>
      </c>
      <c r="C24" s="46">
        <f>VLOOKUP(B24,[1]список!_xlnm.Print_Area,3)</f>
        <v>10140877932</v>
      </c>
      <c r="D24" s="47" t="str">
        <f>VLOOKUP(B24,[1]список!_xlnm.Print_Area,2)</f>
        <v>ОСЬМУХА Ярослав Артёмович</v>
      </c>
      <c r="E24" s="48">
        <f>VLOOKUP(B24,[1]список!_xlnm.Print_Area,4)</f>
        <v>39373</v>
      </c>
      <c r="F24" s="46" t="str">
        <f>VLOOKUP(B24,[1]список!_xlnm.Print_Area,5)</f>
        <v>1 СР</v>
      </c>
      <c r="G24" s="46" t="str">
        <f>VLOOKUP(B24,[1]список!_xlnm.Print_Area,6)</f>
        <v>Ростовская область</v>
      </c>
      <c r="H24" s="49"/>
      <c r="I24" s="50"/>
      <c r="J24" s="51">
        <v>19.329999999999998</v>
      </c>
      <c r="K24" s="51">
        <v>35.33</v>
      </c>
      <c r="L24" s="51">
        <f t="shared" si="0"/>
        <v>35.33</v>
      </c>
      <c r="M24" s="52"/>
      <c r="N24" s="53"/>
      <c r="P24" s="41"/>
      <c r="Q24" s="40"/>
      <c r="R24" s="40"/>
      <c r="S24" s="42"/>
      <c r="T24" s="42"/>
      <c r="U24" s="42"/>
    </row>
    <row r="25" spans="1:21" ht="16.75" customHeight="1" x14ac:dyDescent="0.35">
      <c r="A25" s="44">
        <v>3</v>
      </c>
      <c r="B25" s="45">
        <v>15</v>
      </c>
      <c r="C25" s="46">
        <f>VLOOKUP(B25,[1]список!_xlnm.Print_Area,3)</f>
        <v>10152488024</v>
      </c>
      <c r="D25" s="47" t="str">
        <f>VLOOKUP(B25,[1]список!_xlnm.Print_Area,2)</f>
        <v>МИХАЛЕВ Даниил Михайлович</v>
      </c>
      <c r="E25" s="48">
        <f>VLOOKUP(B25,[1]список!_xlnm.Print_Area,4)</f>
        <v>39794</v>
      </c>
      <c r="F25" s="46" t="str">
        <f>VLOOKUP(B25,[1]список!_xlnm.Print_Area,5)</f>
        <v>КМС</v>
      </c>
      <c r="G25" s="46" t="str">
        <f>VLOOKUP(B25,[1]список!_xlnm.Print_Area,6)</f>
        <v>Санкт-Петербург</v>
      </c>
      <c r="H25" s="49"/>
      <c r="I25" s="50"/>
      <c r="J25" s="51">
        <v>30.67</v>
      </c>
      <c r="K25" s="51">
        <v>34.67</v>
      </c>
      <c r="L25" s="51">
        <f t="shared" si="0"/>
        <v>34.67</v>
      </c>
      <c r="M25" s="52"/>
      <c r="N25" s="53"/>
      <c r="P25" s="41"/>
      <c r="Q25" s="40"/>
      <c r="R25" s="40"/>
      <c r="S25" s="42"/>
      <c r="T25" s="42"/>
      <c r="U25" s="42"/>
    </row>
    <row r="26" spans="1:21" ht="16.75" customHeight="1" x14ac:dyDescent="0.35">
      <c r="A26" s="44">
        <v>4</v>
      </c>
      <c r="B26" s="45">
        <v>13</v>
      </c>
      <c r="C26" s="46">
        <f>VLOOKUP(B26,[1]список!_xlnm.Print_Area,3)</f>
        <v>10135461086</v>
      </c>
      <c r="D26" s="47" t="str">
        <f>VLOOKUP(B26,[1]список!_xlnm.Print_Area,2)</f>
        <v>НАСКОВЕЦ Павел Александрович</v>
      </c>
      <c r="E26" s="48">
        <f>VLOOKUP(B26,[1]список!_xlnm.Print_Area,4)</f>
        <v>39659</v>
      </c>
      <c r="F26" s="46" t="str">
        <f>VLOOKUP(B26,[1]список!_xlnm.Print_Area,5)</f>
        <v>1 СР</v>
      </c>
      <c r="G26" s="46" t="str">
        <f>VLOOKUP(B26,[1]список!_xlnm.Print_Area,6)</f>
        <v>Омская область</v>
      </c>
      <c r="H26" s="49"/>
      <c r="I26" s="50"/>
      <c r="J26" s="51">
        <v>25.33</v>
      </c>
      <c r="K26" s="51">
        <v>30</v>
      </c>
      <c r="L26" s="51">
        <f t="shared" si="0"/>
        <v>30</v>
      </c>
      <c r="M26" s="52"/>
      <c r="N26" s="53"/>
      <c r="P26" s="41"/>
      <c r="Q26" s="40"/>
      <c r="R26" s="40"/>
      <c r="S26" s="42"/>
      <c r="T26" s="42"/>
      <c r="U26" s="42"/>
    </row>
    <row r="27" spans="1:21" ht="16.75" customHeight="1" x14ac:dyDescent="0.35">
      <c r="A27" s="44">
        <v>5</v>
      </c>
      <c r="B27" s="45">
        <v>16</v>
      </c>
      <c r="C27" s="46">
        <f>VLOOKUP(B27,[1]список!_xlnm.Print_Area,3)</f>
        <v>10133903632</v>
      </c>
      <c r="D27" s="47" t="str">
        <f>VLOOKUP(B27,[1]список!_xlnm.Print_Area,2)</f>
        <v>БАБИКОВ Тимур Алексеевич</v>
      </c>
      <c r="E27" s="48">
        <f>VLOOKUP(B27,[1]список!_xlnm.Print_Area,4)</f>
        <v>39302</v>
      </c>
      <c r="F27" s="46" t="str">
        <f>VLOOKUP(B27,[1]список!_xlnm.Print_Area,5)</f>
        <v>КМС</v>
      </c>
      <c r="G27" s="46" t="str">
        <f>VLOOKUP(B27,[1]список!_xlnm.Print_Area,6)</f>
        <v>Санкт-Петербург</v>
      </c>
      <c r="H27" s="49"/>
      <c r="I27" s="50"/>
      <c r="J27" s="51">
        <v>22.67</v>
      </c>
      <c r="K27" s="51">
        <v>18.329999999999998</v>
      </c>
      <c r="L27" s="51">
        <f t="shared" si="0"/>
        <v>22.67</v>
      </c>
      <c r="M27" s="52"/>
      <c r="N27" s="53"/>
      <c r="P27" s="41"/>
      <c r="Q27" s="40"/>
      <c r="R27" s="40"/>
      <c r="S27" s="42"/>
      <c r="T27" s="42"/>
      <c r="U27" s="42"/>
    </row>
    <row r="28" spans="1:21" ht="16.75" customHeight="1" x14ac:dyDescent="0.35">
      <c r="A28" s="44">
        <v>6</v>
      </c>
      <c r="B28" s="45">
        <v>12</v>
      </c>
      <c r="C28" s="46">
        <f>VLOOKUP(B28,[1]список!_xlnm.Print_Area,3)</f>
        <v>10143135204</v>
      </c>
      <c r="D28" s="47" t="str">
        <f>VLOOKUP(B28,[1]список!_xlnm.Print_Area,2)</f>
        <v>АНЦУПОВ Игорь Владимирович</v>
      </c>
      <c r="E28" s="48">
        <f>VLOOKUP(B28,[1]список!_xlnm.Print_Area,4)</f>
        <v>39785</v>
      </c>
      <c r="F28" s="46" t="str">
        <f>VLOOKUP(B28,[1]список!_xlnm.Print_Area,5)</f>
        <v>1 СР</v>
      </c>
      <c r="G28" s="46" t="str">
        <f>VLOOKUP(B28,[1]список!_xlnm.Print_Area,6)</f>
        <v>Омская область</v>
      </c>
      <c r="H28" s="49"/>
      <c r="I28" s="50"/>
      <c r="J28" s="51">
        <v>20</v>
      </c>
      <c r="K28" s="51">
        <v>16.670000000000002</v>
      </c>
      <c r="L28" s="51">
        <f t="shared" si="0"/>
        <v>20</v>
      </c>
      <c r="M28" s="52"/>
      <c r="N28" s="53"/>
      <c r="P28" s="41"/>
      <c r="Q28" s="40"/>
      <c r="R28" s="40"/>
      <c r="S28" s="42"/>
      <c r="T28" s="42"/>
      <c r="U28" s="42"/>
    </row>
    <row r="29" spans="1:21" ht="7.5" customHeight="1" thickBot="1" x14ac:dyDescent="0.35">
      <c r="A29" s="54"/>
      <c r="B29" s="55"/>
      <c r="C29" s="54"/>
      <c r="D29" s="56"/>
      <c r="E29" s="57"/>
      <c r="F29" s="58"/>
      <c r="G29" s="57"/>
      <c r="H29" s="59"/>
      <c r="I29" s="60"/>
      <c r="J29" s="60"/>
      <c r="K29" s="60"/>
      <c r="L29" s="59"/>
      <c r="M29" s="60"/>
      <c r="N29" s="60"/>
      <c r="P29" s="41"/>
      <c r="Q29" s="40"/>
      <c r="R29" s="40"/>
      <c r="S29" s="42"/>
      <c r="T29" s="42"/>
      <c r="U29" s="42"/>
    </row>
    <row r="30" spans="1:21" ht="15" thickTop="1" x14ac:dyDescent="0.35">
      <c r="A30" s="116" t="s">
        <v>43</v>
      </c>
      <c r="B30" s="117"/>
      <c r="C30" s="117"/>
      <c r="D30" s="117"/>
      <c r="E30" s="61"/>
      <c r="F30" s="61"/>
      <c r="G30" s="117" t="s">
        <v>44</v>
      </c>
      <c r="H30" s="117"/>
      <c r="I30" s="117"/>
      <c r="J30" s="117"/>
      <c r="K30" s="117"/>
      <c r="L30" s="117"/>
      <c r="M30" s="117"/>
      <c r="N30" s="118"/>
      <c r="P30" s="41"/>
      <c r="Q30" s="40"/>
      <c r="R30" s="40"/>
      <c r="S30" s="42"/>
      <c r="T30" s="42"/>
      <c r="U30" s="42"/>
    </row>
    <row r="31" spans="1:21" ht="14.5" x14ac:dyDescent="0.35">
      <c r="A31" s="62" t="s">
        <v>45</v>
      </c>
      <c r="B31" s="63"/>
      <c r="C31" s="64"/>
      <c r="D31" s="65"/>
      <c r="E31" s="66"/>
      <c r="F31" s="66"/>
      <c r="G31" s="67" t="s">
        <v>46</v>
      </c>
      <c r="H31" s="68" cm="1">
        <f t="array" ref="H31">SUM(1/COUNTIF(G23:G28,G23:G28))</f>
        <v>3</v>
      </c>
      <c r="I31" s="69"/>
      <c r="J31" s="70"/>
      <c r="K31" s="70"/>
      <c r="L31" s="71"/>
      <c r="M31" s="67" t="s">
        <v>47</v>
      </c>
      <c r="N31" s="72">
        <f>COUNTIF(F$21:F125,"ЗМС")</f>
        <v>0</v>
      </c>
      <c r="P31" s="41"/>
      <c r="Q31" s="40"/>
      <c r="R31" s="40"/>
      <c r="S31" s="42"/>
      <c r="T31" s="42"/>
      <c r="U31" s="42"/>
    </row>
    <row r="32" spans="1:21" ht="14.5" x14ac:dyDescent="0.35">
      <c r="A32" s="62" t="s">
        <v>48</v>
      </c>
      <c r="B32" s="63"/>
      <c r="C32" s="73"/>
      <c r="D32" s="65"/>
      <c r="E32" s="74"/>
      <c r="F32" s="74"/>
      <c r="G32" s="67" t="s">
        <v>49</v>
      </c>
      <c r="H32" s="75">
        <v>6</v>
      </c>
      <c r="I32" s="76"/>
      <c r="J32" s="77"/>
      <c r="K32" s="77"/>
      <c r="L32" s="78"/>
      <c r="M32" s="67" t="s">
        <v>50</v>
      </c>
      <c r="N32" s="72">
        <f>COUNTIF(F$21:F125,"МСМК")</f>
        <v>0</v>
      </c>
      <c r="P32" s="41"/>
      <c r="Q32" s="40"/>
      <c r="R32" s="40"/>
      <c r="S32" s="42"/>
      <c r="T32" s="42"/>
      <c r="U32" s="42"/>
    </row>
    <row r="33" spans="1:21" ht="14.5" x14ac:dyDescent="0.35">
      <c r="A33" s="62" t="s">
        <v>51</v>
      </c>
      <c r="B33" s="63"/>
      <c r="C33" s="63"/>
      <c r="D33" s="65"/>
      <c r="E33" s="74"/>
      <c r="F33" s="74"/>
      <c r="G33" s="67" t="s">
        <v>52</v>
      </c>
      <c r="H33" s="75">
        <v>6</v>
      </c>
      <c r="I33" s="76"/>
      <c r="J33" s="77"/>
      <c r="K33" s="77"/>
      <c r="L33" s="78"/>
      <c r="M33" s="67" t="s">
        <v>53</v>
      </c>
      <c r="N33" s="72">
        <f>COUNTIF(F$21:F47,"МС")</f>
        <v>0</v>
      </c>
      <c r="P33" s="41"/>
      <c r="Q33" s="40"/>
      <c r="R33" s="40"/>
      <c r="S33" s="42"/>
      <c r="T33" s="42"/>
      <c r="U33" s="42"/>
    </row>
    <row r="34" spans="1:21" ht="14.5" x14ac:dyDescent="0.35">
      <c r="A34" s="62" t="s">
        <v>54</v>
      </c>
      <c r="B34" s="63"/>
      <c r="C34" s="63"/>
      <c r="D34" s="65"/>
      <c r="E34" s="74"/>
      <c r="F34" s="74"/>
      <c r="G34" s="67" t="s">
        <v>55</v>
      </c>
      <c r="H34" s="75">
        <f>COUNT(A12:A28)</f>
        <v>6</v>
      </c>
      <c r="I34" s="76"/>
      <c r="J34" s="77"/>
      <c r="K34" s="77"/>
      <c r="L34" s="78"/>
      <c r="M34" s="67" t="s">
        <v>56</v>
      </c>
      <c r="N34" s="72">
        <f>COUNTIF(F$20:F47,"КМС")</f>
        <v>3</v>
      </c>
      <c r="P34" s="41"/>
      <c r="Q34" s="40"/>
      <c r="R34" s="40"/>
      <c r="S34" s="42"/>
      <c r="T34" s="42"/>
      <c r="U34" s="42"/>
    </row>
    <row r="35" spans="1:21" ht="14.5" x14ac:dyDescent="0.35">
      <c r="A35" s="79"/>
      <c r="B35" s="63"/>
      <c r="C35" s="63"/>
      <c r="D35" s="65"/>
      <c r="G35" s="67" t="s">
        <v>57</v>
      </c>
      <c r="H35" s="75">
        <f>COUNTIF(A12:A28,"НФ")</f>
        <v>0</v>
      </c>
      <c r="I35" s="76"/>
      <c r="J35" s="77"/>
      <c r="K35" s="77"/>
      <c r="L35" s="78"/>
      <c r="M35" s="67" t="s">
        <v>58</v>
      </c>
      <c r="N35" s="72">
        <f>COUNTIF(F$23:F124,"1 СР")</f>
        <v>3</v>
      </c>
      <c r="P35" s="41"/>
      <c r="Q35" s="40"/>
      <c r="R35" s="40"/>
      <c r="S35" s="42"/>
      <c r="T35" s="42"/>
      <c r="U35" s="42"/>
    </row>
    <row r="36" spans="1:21" ht="14.5" x14ac:dyDescent="0.35">
      <c r="A36" s="80"/>
      <c r="B36" s="30"/>
      <c r="C36" s="29"/>
      <c r="D36" s="65"/>
      <c r="G36" s="67" t="s">
        <v>59</v>
      </c>
      <c r="H36" s="75">
        <f>COUNTIF(A12:A28,"ДСКВ")</f>
        <v>0</v>
      </c>
      <c r="I36" s="76"/>
      <c r="J36" s="77"/>
      <c r="K36" s="77"/>
      <c r="L36" s="78"/>
      <c r="M36" s="67" t="s">
        <v>60</v>
      </c>
      <c r="N36" s="72">
        <f>COUNTIF(F$23:F124,"2 СР")</f>
        <v>0</v>
      </c>
    </row>
    <row r="37" spans="1:21" ht="14.5" x14ac:dyDescent="0.35">
      <c r="A37" s="81"/>
      <c r="B37" s="63"/>
      <c r="C37" s="63"/>
      <c r="D37" s="65"/>
      <c r="E37" s="74"/>
      <c r="F37" s="74"/>
      <c r="G37" s="67" t="s">
        <v>61</v>
      </c>
      <c r="H37" s="75">
        <f>COUNTIF(A12:A28,"НС")</f>
        <v>0</v>
      </c>
      <c r="I37" s="82"/>
      <c r="J37" s="83"/>
      <c r="K37" s="83"/>
      <c r="L37" s="84"/>
      <c r="M37" s="67" t="s">
        <v>62</v>
      </c>
      <c r="N37" s="72">
        <f>COUNTIF(F$23:F124,"3 СР")</f>
        <v>0</v>
      </c>
    </row>
    <row r="38" spans="1:21" ht="5.25" customHeight="1" x14ac:dyDescent="0.35">
      <c r="A38" s="81"/>
      <c r="B38" s="63"/>
      <c r="C38" s="63"/>
      <c r="D38" s="63"/>
      <c r="E38" s="63"/>
      <c r="F38" s="63"/>
      <c r="G38" s="30"/>
      <c r="H38" s="85"/>
      <c r="I38" s="85"/>
      <c r="J38" s="85"/>
      <c r="K38" s="85"/>
      <c r="L38" s="85"/>
      <c r="M38" s="86"/>
      <c r="N38" s="87"/>
    </row>
    <row r="39" spans="1:21" ht="15.5" x14ac:dyDescent="0.35">
      <c r="A39" s="88"/>
      <c r="B39" s="89"/>
      <c r="C39" s="89"/>
      <c r="D39" s="119" t="s">
        <v>63</v>
      </c>
      <c r="E39" s="119"/>
      <c r="F39" s="119"/>
      <c r="G39" s="119" t="s">
        <v>64</v>
      </c>
      <c r="H39" s="119"/>
      <c r="I39" s="119"/>
      <c r="J39" s="90"/>
      <c r="K39" s="90"/>
      <c r="L39" s="119" t="str">
        <f>A19</f>
        <v>СУДЬЯ НА ФИНИШЕ:</v>
      </c>
      <c r="M39" s="119"/>
      <c r="N39" s="120"/>
    </row>
    <row r="40" spans="1:21" x14ac:dyDescent="0.3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1"/>
    </row>
    <row r="41" spans="1:21" x14ac:dyDescent="0.35">
      <c r="A41" s="91"/>
      <c r="D41" s="92"/>
      <c r="E41" s="92"/>
      <c r="F41" s="92"/>
      <c r="G41" s="92"/>
      <c r="H41" s="34"/>
      <c r="I41" s="92"/>
      <c r="J41" s="92"/>
      <c r="K41" s="92"/>
      <c r="L41" s="34"/>
      <c r="M41" s="92"/>
      <c r="N41" s="93"/>
    </row>
    <row r="42" spans="1:21" x14ac:dyDescent="0.35">
      <c r="A42" s="91"/>
      <c r="D42" s="92"/>
      <c r="E42" s="92"/>
      <c r="F42" s="92"/>
      <c r="G42" s="92"/>
      <c r="H42" s="34"/>
      <c r="I42" s="92"/>
      <c r="J42" s="92"/>
      <c r="K42" s="92"/>
      <c r="L42" s="34"/>
      <c r="M42" s="92"/>
      <c r="N42" s="93"/>
    </row>
    <row r="43" spans="1:21" x14ac:dyDescent="0.35">
      <c r="A43" s="91"/>
      <c r="D43" s="92"/>
      <c r="E43" s="92"/>
      <c r="F43" s="92"/>
      <c r="G43" s="92"/>
      <c r="H43" s="34"/>
      <c r="I43" s="92"/>
      <c r="J43" s="92"/>
      <c r="K43" s="92"/>
      <c r="L43" s="34"/>
      <c r="M43" s="92"/>
      <c r="N43" s="93"/>
    </row>
    <row r="44" spans="1:21" x14ac:dyDescent="0.35">
      <c r="A44" s="91"/>
      <c r="D44" s="92"/>
      <c r="E44" s="92"/>
      <c r="F44" s="92"/>
      <c r="G44" s="92"/>
      <c r="H44" s="34"/>
      <c r="I44" s="92"/>
      <c r="J44" s="92"/>
      <c r="K44" s="92"/>
      <c r="L44" s="34"/>
      <c r="M44" s="92"/>
      <c r="N44" s="93"/>
    </row>
    <row r="45" spans="1:21" x14ac:dyDescent="0.35">
      <c r="A45" s="91"/>
      <c r="D45" s="92"/>
      <c r="E45" s="92"/>
      <c r="F45" s="92"/>
      <c r="G45" s="92"/>
      <c r="H45" s="34"/>
      <c r="I45" s="92"/>
      <c r="J45" s="92"/>
      <c r="K45" s="92"/>
      <c r="L45" s="34"/>
      <c r="M45" s="92"/>
      <c r="N45" s="93"/>
    </row>
    <row r="46" spans="1:21" s="97" customFormat="1" ht="13.75" customHeight="1" thickBot="1" x14ac:dyDescent="0.4">
      <c r="A46" s="94"/>
      <c r="B46" s="95"/>
      <c r="C46" s="95"/>
      <c r="D46" s="112" t="str">
        <f>G17</f>
        <v>СЛАБКОВСКАЯ В.Н. ( ВК, г. ОМСК)</v>
      </c>
      <c r="E46" s="112"/>
      <c r="F46" s="112"/>
      <c r="G46" s="112" t="str">
        <f>G18</f>
        <v>КОЧЕТКОВА Е.А. ( ВК, г. ОМСК)</v>
      </c>
      <c r="H46" s="112"/>
      <c r="I46" s="112"/>
      <c r="J46" s="96"/>
      <c r="K46" s="96"/>
      <c r="L46" s="112" t="str">
        <f>G19</f>
        <v xml:space="preserve">ВЫСОЦКИЙ С.М. (1К, г. МОСКВА) </v>
      </c>
      <c r="M46" s="112"/>
      <c r="N46" s="113"/>
      <c r="S46" s="98"/>
      <c r="T46" s="98"/>
      <c r="U46" s="98"/>
    </row>
    <row r="47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30:D30"/>
    <mergeCell ref="G30:N30"/>
    <mergeCell ref="D39:F39"/>
    <mergeCell ref="G39:I39"/>
    <mergeCell ref="L39:N39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40:E40"/>
    <mergeCell ref="F40:N40"/>
    <mergeCell ref="D46:F46"/>
    <mergeCell ref="G46:I46"/>
    <mergeCell ref="L46:N46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2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C639-239E-44CA-BD0A-DFB2FE585D0C}">
  <sheetPr>
    <tabColor rgb="FF00B0F0"/>
    <pageSetUpPr fitToPage="1"/>
  </sheetPr>
  <dimension ref="A1:U42"/>
  <sheetViews>
    <sheetView view="pageBreakPreview" zoomScale="70" zoomScaleNormal="50" zoomScaleSheetLayoutView="70" workbookViewId="0">
      <selection activeCell="A7" sqref="A7:N7"/>
    </sheetView>
  </sheetViews>
  <sheetFormatPr defaultColWidth="9.08984375" defaultRowHeight="13" x14ac:dyDescent="0.35"/>
  <cols>
    <col min="1" max="1" width="7" style="3" customWidth="1"/>
    <col min="2" max="2" width="7.81640625" style="92" customWidth="1"/>
    <col min="3" max="3" width="15.90625" style="92" customWidth="1"/>
    <col min="4" max="4" width="29.54296875" style="3" customWidth="1"/>
    <col min="5" max="5" width="14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81640625" style="3" customWidth="1"/>
    <col min="14" max="14" width="14.72656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"/>
    </row>
    <row r="2" spans="1:21" s="2" customFormat="1" ht="20" customHeight="1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"/>
    </row>
    <row r="3" spans="1:21" s="2" customFormat="1" ht="20" customHeight="1" x14ac:dyDescent="0.2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"/>
    </row>
    <row r="4" spans="1:21" ht="20" customHeight="1" x14ac:dyDescent="0.35">
      <c r="A4" s="157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21" ht="20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Q5" s="2"/>
    </row>
    <row r="6" spans="1:21" s="5" customFormat="1" ht="20" customHeight="1" x14ac:dyDescent="0.35">
      <c r="A6" s="159" t="s">
        <v>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S6" s="6"/>
      <c r="T6" s="6"/>
      <c r="U6" s="6"/>
    </row>
    <row r="7" spans="1:21" s="5" customFormat="1" ht="1" customHeight="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S7" s="6"/>
      <c r="T7" s="6"/>
      <c r="U7" s="6"/>
    </row>
    <row r="8" spans="1:21" s="5" customFormat="1" ht="20" customHeight="1" thickBot="1" x14ac:dyDescent="0.4">
      <c r="A8" s="147" t="s">
        <v>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S8" s="6"/>
      <c r="T8" s="6"/>
      <c r="U8" s="6"/>
    </row>
    <row r="9" spans="1:21" ht="20" customHeight="1" thickTop="1" x14ac:dyDescent="0.35">
      <c r="A9" s="148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21" ht="20" customHeight="1" x14ac:dyDescent="0.35">
      <c r="A10" s="151" t="s">
        <v>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21" ht="20" customHeight="1" x14ac:dyDescent="0.35">
      <c r="A11" s="151" t="s">
        <v>65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</row>
    <row r="12" spans="1:21" ht="7.5" customHeigh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</row>
    <row r="13" spans="1:21" ht="15.5" x14ac:dyDescent="0.35">
      <c r="A13" s="132" t="s">
        <v>9</v>
      </c>
      <c r="B13" s="133"/>
      <c r="C13" s="133"/>
      <c r="D13" s="133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34" t="s">
        <v>13</v>
      </c>
      <c r="B14" s="135"/>
      <c r="C14" s="135"/>
      <c r="D14" s="135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36" t="s">
        <v>17</v>
      </c>
      <c r="B15" s="137"/>
      <c r="C15" s="137"/>
      <c r="D15" s="137"/>
      <c r="E15" s="137"/>
      <c r="F15" s="137"/>
      <c r="G15" s="138"/>
      <c r="H15" s="139" t="s">
        <v>18</v>
      </c>
      <c r="I15" s="137"/>
      <c r="J15" s="137"/>
      <c r="K15" s="137"/>
      <c r="L15" s="137"/>
      <c r="M15" s="137"/>
      <c r="N15" s="140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41" t="s">
        <v>20</v>
      </c>
      <c r="I16" s="142"/>
      <c r="J16" s="142"/>
      <c r="K16" s="142"/>
      <c r="L16" s="142"/>
      <c r="M16" s="142"/>
      <c r="N16" s="143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3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31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99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100"/>
    </row>
    <row r="21" spans="1:21" s="40" customFormat="1" ht="20.25" customHeight="1" thickTop="1" x14ac:dyDescent="0.35">
      <c r="A21" s="144" t="s">
        <v>29</v>
      </c>
      <c r="B21" s="121" t="s">
        <v>30</v>
      </c>
      <c r="C21" s="121" t="s">
        <v>31</v>
      </c>
      <c r="D21" s="121" t="s">
        <v>32</v>
      </c>
      <c r="E21" s="121" t="s">
        <v>33</v>
      </c>
      <c r="F21" s="121" t="s">
        <v>34</v>
      </c>
      <c r="G21" s="121" t="s">
        <v>35</v>
      </c>
      <c r="H21" s="123" t="s">
        <v>36</v>
      </c>
      <c r="I21" s="124"/>
      <c r="J21" s="127" t="s">
        <v>37</v>
      </c>
      <c r="K21" s="127"/>
      <c r="L21" s="128" t="s">
        <v>38</v>
      </c>
      <c r="M21" s="130" t="s">
        <v>39</v>
      </c>
      <c r="N21" s="114" t="s">
        <v>40</v>
      </c>
      <c r="P21" s="41"/>
      <c r="S21" s="42"/>
      <c r="T21" s="42"/>
      <c r="U21" s="42"/>
    </row>
    <row r="22" spans="1:21" s="40" customFormat="1" ht="17.25" customHeight="1" x14ac:dyDescent="0.35">
      <c r="A22" s="145"/>
      <c r="B22" s="122"/>
      <c r="C22" s="122"/>
      <c r="D22" s="122"/>
      <c r="E22" s="122"/>
      <c r="F22" s="122"/>
      <c r="G22" s="122"/>
      <c r="H22" s="125"/>
      <c r="I22" s="126"/>
      <c r="J22" s="43" t="s">
        <v>41</v>
      </c>
      <c r="K22" s="43" t="s">
        <v>42</v>
      </c>
      <c r="L22" s="129"/>
      <c r="M22" s="131"/>
      <c r="N22" s="115"/>
      <c r="P22" s="41"/>
      <c r="S22" s="42"/>
      <c r="T22" s="42"/>
      <c r="U22" s="42"/>
    </row>
    <row r="23" spans="1:21" s="103" customFormat="1" ht="16.75" customHeight="1" x14ac:dyDescent="0.35">
      <c r="A23" s="44">
        <v>1</v>
      </c>
      <c r="B23" s="101">
        <v>18</v>
      </c>
      <c r="C23" s="46">
        <f>VLOOKUP(B23,[1]список!_xlnm.Print_Area,3)</f>
        <v>10143134796</v>
      </c>
      <c r="D23" s="47" t="str">
        <f>VLOOKUP(B23,[1]список!_xlnm.Print_Area,2)</f>
        <v>БЕЛОВ Макар Сергеевич</v>
      </c>
      <c r="E23" s="48">
        <f>VLOOKUP(B23,[1]список!_xlnm.Print_Area,4)</f>
        <v>40593</v>
      </c>
      <c r="F23" s="46" t="str">
        <f>VLOOKUP(B23,[1]список!_xlnm.Print_Area,5)</f>
        <v>1 СР</v>
      </c>
      <c r="G23" s="46" t="str">
        <f>VLOOKUP(B23,[1]список!_xlnm.Print_Area,6)</f>
        <v>Санкт-Петербург</v>
      </c>
      <c r="H23" s="49"/>
      <c r="I23" s="50"/>
      <c r="J23" s="51">
        <v>30</v>
      </c>
      <c r="K23" s="51">
        <v>40</v>
      </c>
      <c r="L23" s="51">
        <f>MAX(J23:K23)</f>
        <v>40</v>
      </c>
      <c r="M23" s="102"/>
      <c r="N23" s="53"/>
      <c r="Q23" s="104"/>
      <c r="R23" s="104"/>
      <c r="S23" s="105"/>
      <c r="T23" s="105"/>
      <c r="U23" s="105"/>
    </row>
    <row r="24" spans="1:21" ht="7.5" customHeight="1" thickBot="1" x14ac:dyDescent="0.35">
      <c r="A24" s="106"/>
      <c r="B24" s="55"/>
      <c r="C24" s="54"/>
      <c r="D24" s="56"/>
      <c r="E24" s="57"/>
      <c r="F24" s="58"/>
      <c r="G24" s="57"/>
      <c r="H24" s="59"/>
      <c r="I24" s="60"/>
      <c r="J24" s="60"/>
      <c r="K24" s="60"/>
      <c r="L24" s="59"/>
      <c r="M24" s="60"/>
      <c r="N24" s="107"/>
      <c r="P24" s="41"/>
      <c r="Q24" s="40"/>
      <c r="R24" s="40"/>
      <c r="S24" s="42"/>
      <c r="T24" s="42"/>
      <c r="U24" s="42"/>
    </row>
    <row r="25" spans="1:21" ht="15" thickTop="1" x14ac:dyDescent="0.35">
      <c r="A25" s="116" t="s">
        <v>43</v>
      </c>
      <c r="B25" s="117"/>
      <c r="C25" s="117"/>
      <c r="D25" s="117"/>
      <c r="E25" s="61"/>
      <c r="F25" s="61"/>
      <c r="G25" s="117" t="s">
        <v>44</v>
      </c>
      <c r="H25" s="117"/>
      <c r="I25" s="117"/>
      <c r="J25" s="117"/>
      <c r="K25" s="117"/>
      <c r="L25" s="117"/>
      <c r="M25" s="117"/>
      <c r="N25" s="118"/>
      <c r="P25" s="41"/>
      <c r="Q25" s="40"/>
      <c r="R25" s="40"/>
      <c r="S25" s="42"/>
      <c r="T25" s="42"/>
      <c r="U25" s="42"/>
    </row>
    <row r="26" spans="1:21" ht="14.5" x14ac:dyDescent="0.35">
      <c r="A26" s="62" t="s">
        <v>45</v>
      </c>
      <c r="B26" s="63"/>
      <c r="C26" s="64"/>
      <c r="D26" s="65"/>
      <c r="E26" s="66"/>
      <c r="F26" s="66"/>
      <c r="G26" s="67" t="s">
        <v>46</v>
      </c>
      <c r="H26" s="68">
        <v>1</v>
      </c>
      <c r="I26" s="69"/>
      <c r="J26" s="70"/>
      <c r="K26" s="70"/>
      <c r="L26" s="71"/>
      <c r="M26" s="67" t="s">
        <v>47</v>
      </c>
      <c r="N26" s="72">
        <f>COUNTIF(F$21:F121,"ЗМС")</f>
        <v>0</v>
      </c>
      <c r="P26" s="41"/>
      <c r="Q26" s="40"/>
      <c r="R26" s="40"/>
      <c r="S26" s="42"/>
      <c r="T26" s="42"/>
      <c r="U26" s="42"/>
    </row>
    <row r="27" spans="1:21" ht="14.5" x14ac:dyDescent="0.35">
      <c r="A27" s="62" t="s">
        <v>48</v>
      </c>
      <c r="B27" s="63"/>
      <c r="C27" s="73"/>
      <c r="D27" s="65"/>
      <c r="E27" s="74"/>
      <c r="F27" s="74"/>
      <c r="G27" s="67" t="s">
        <v>49</v>
      </c>
      <c r="H27" s="75">
        <v>1</v>
      </c>
      <c r="I27" s="76"/>
      <c r="J27" s="77"/>
      <c r="K27" s="77"/>
      <c r="L27" s="78"/>
      <c r="M27" s="67" t="s">
        <v>50</v>
      </c>
      <c r="N27" s="72">
        <f>COUNTIF(F$21:F121,"МСМК")</f>
        <v>0</v>
      </c>
      <c r="P27" s="41"/>
      <c r="Q27" s="40"/>
      <c r="R27" s="40"/>
      <c r="S27" s="42"/>
      <c r="T27" s="42"/>
      <c r="U27" s="42"/>
    </row>
    <row r="28" spans="1:21" ht="14.5" x14ac:dyDescent="0.35">
      <c r="A28" s="62" t="s">
        <v>51</v>
      </c>
      <c r="B28" s="63"/>
      <c r="C28" s="63"/>
      <c r="D28" s="65"/>
      <c r="E28" s="74"/>
      <c r="F28" s="74"/>
      <c r="G28" s="67" t="s">
        <v>52</v>
      </c>
      <c r="H28" s="75">
        <v>1</v>
      </c>
      <c r="I28" s="76"/>
      <c r="J28" s="77"/>
      <c r="K28" s="77"/>
      <c r="L28" s="78"/>
      <c r="M28" s="67" t="s">
        <v>53</v>
      </c>
      <c r="N28" s="72">
        <f>COUNTIF(F$21:F42,"МС")</f>
        <v>0</v>
      </c>
      <c r="P28" s="41"/>
      <c r="Q28" s="40"/>
      <c r="R28" s="40"/>
      <c r="S28" s="42"/>
      <c r="T28" s="42"/>
      <c r="U28" s="42"/>
    </row>
    <row r="29" spans="1:21" ht="14.5" x14ac:dyDescent="0.35">
      <c r="A29" s="62" t="s">
        <v>54</v>
      </c>
      <c r="B29" s="63"/>
      <c r="C29" s="63"/>
      <c r="D29" s="65"/>
      <c r="E29" s="74"/>
      <c r="F29" s="74"/>
      <c r="G29" s="67" t="s">
        <v>55</v>
      </c>
      <c r="H29" s="75">
        <v>1</v>
      </c>
      <c r="I29" s="76"/>
      <c r="J29" s="77"/>
      <c r="K29" s="77"/>
      <c r="L29" s="78"/>
      <c r="M29" s="67" t="s">
        <v>56</v>
      </c>
      <c r="N29" s="72">
        <f>COUNTIF(F$20:F42,"КМС")</f>
        <v>0</v>
      </c>
      <c r="P29" s="41"/>
      <c r="Q29" s="40"/>
      <c r="R29" s="40"/>
      <c r="S29" s="42"/>
      <c r="T29" s="42"/>
      <c r="U29" s="42"/>
    </row>
    <row r="30" spans="1:21" ht="14.5" x14ac:dyDescent="0.35">
      <c r="A30" s="79"/>
      <c r="B30" s="63"/>
      <c r="C30" s="63"/>
      <c r="D30" s="65"/>
      <c r="G30" s="67" t="s">
        <v>57</v>
      </c>
      <c r="H30" s="75">
        <f>COUNTIF(A23:A23,"НФ")</f>
        <v>0</v>
      </c>
      <c r="I30" s="76"/>
      <c r="J30" s="77"/>
      <c r="K30" s="77"/>
      <c r="L30" s="78"/>
      <c r="M30" s="67" t="s">
        <v>58</v>
      </c>
      <c r="N30" s="72">
        <f>COUNTIF(F$23:F120,"1 СР")</f>
        <v>1</v>
      </c>
      <c r="P30" s="41"/>
      <c r="Q30" s="40"/>
      <c r="R30" s="40"/>
      <c r="S30" s="42"/>
      <c r="T30" s="42"/>
      <c r="U30" s="42"/>
    </row>
    <row r="31" spans="1:21" ht="14.5" x14ac:dyDescent="0.35">
      <c r="A31" s="80"/>
      <c r="B31" s="30"/>
      <c r="C31" s="29"/>
      <c r="D31" s="65"/>
      <c r="G31" s="67" t="s">
        <v>59</v>
      </c>
      <c r="H31" s="75">
        <f>COUNTIF(A23:A23,"ДСКВ")</f>
        <v>0</v>
      </c>
      <c r="I31" s="76"/>
      <c r="J31" s="77"/>
      <c r="K31" s="77"/>
      <c r="L31" s="78"/>
      <c r="M31" s="67" t="s">
        <v>60</v>
      </c>
      <c r="N31" s="72">
        <f>COUNTIF(F$23:F120,"2 СР")</f>
        <v>0</v>
      </c>
    </row>
    <row r="32" spans="1:21" ht="14.5" x14ac:dyDescent="0.35">
      <c r="A32" s="81"/>
      <c r="B32" s="63"/>
      <c r="C32" s="63"/>
      <c r="D32" s="65"/>
      <c r="E32" s="74"/>
      <c r="F32" s="74"/>
      <c r="G32" s="67" t="s">
        <v>61</v>
      </c>
      <c r="H32" s="75">
        <f>COUNTIF(A23:A23,"НС")</f>
        <v>0</v>
      </c>
      <c r="I32" s="82"/>
      <c r="J32" s="83"/>
      <c r="K32" s="83"/>
      <c r="L32" s="84"/>
      <c r="M32" s="67" t="s">
        <v>62</v>
      </c>
      <c r="N32" s="72">
        <f>COUNTIF(F$23:F120,"3 СР")</f>
        <v>0</v>
      </c>
    </row>
    <row r="33" spans="1:21" ht="5.25" customHeight="1" x14ac:dyDescent="0.35">
      <c r="A33" s="81"/>
      <c r="B33" s="63"/>
      <c r="C33" s="63"/>
      <c r="D33" s="63"/>
      <c r="E33" s="63"/>
      <c r="F33" s="63"/>
      <c r="G33" s="30"/>
      <c r="H33" s="85"/>
      <c r="I33" s="85"/>
      <c r="J33" s="85"/>
      <c r="K33" s="85"/>
      <c r="L33" s="85"/>
      <c r="M33" s="86"/>
      <c r="N33" s="87"/>
    </row>
    <row r="34" spans="1:21" ht="15.5" x14ac:dyDescent="0.35">
      <c r="A34" s="88"/>
      <c r="B34" s="89"/>
      <c r="C34" s="89"/>
      <c r="D34" s="119" t="s">
        <v>63</v>
      </c>
      <c r="E34" s="119"/>
      <c r="F34" s="119"/>
      <c r="G34" s="119" t="s">
        <v>64</v>
      </c>
      <c r="H34" s="119"/>
      <c r="I34" s="119"/>
      <c r="J34" s="90"/>
      <c r="K34" s="90"/>
      <c r="L34" s="119" t="str">
        <f>A19</f>
        <v>СУДЬЯ НА ФИНИШЕ:</v>
      </c>
      <c r="M34" s="119"/>
      <c r="N34" s="120"/>
    </row>
    <row r="35" spans="1:21" x14ac:dyDescent="0.3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1"/>
    </row>
    <row r="36" spans="1:21" x14ac:dyDescent="0.35">
      <c r="A36" s="91"/>
      <c r="D36" s="92"/>
      <c r="E36" s="92"/>
      <c r="F36" s="92"/>
      <c r="G36" s="92"/>
      <c r="H36" s="34"/>
      <c r="I36" s="92"/>
      <c r="J36" s="92"/>
      <c r="K36" s="92"/>
      <c r="L36" s="34"/>
      <c r="M36" s="92"/>
      <c r="N36" s="93"/>
    </row>
    <row r="37" spans="1:21" x14ac:dyDescent="0.35">
      <c r="A37" s="91"/>
      <c r="D37" s="92"/>
      <c r="E37" s="92"/>
      <c r="F37" s="92"/>
      <c r="G37" s="92"/>
      <c r="H37" s="34"/>
      <c r="I37" s="92"/>
      <c r="J37" s="92"/>
      <c r="K37" s="92"/>
      <c r="L37" s="34"/>
      <c r="M37" s="92"/>
      <c r="N37" s="93"/>
    </row>
    <row r="38" spans="1:21" x14ac:dyDescent="0.35">
      <c r="A38" s="91"/>
      <c r="D38" s="92"/>
      <c r="E38" s="92"/>
      <c r="F38" s="92"/>
      <c r="G38" s="92"/>
      <c r="H38" s="34"/>
      <c r="I38" s="92"/>
      <c r="J38" s="92"/>
      <c r="K38" s="92"/>
      <c r="L38" s="34"/>
      <c r="M38" s="92"/>
      <c r="N38" s="93"/>
    </row>
    <row r="39" spans="1:21" x14ac:dyDescent="0.35">
      <c r="A39" s="91"/>
      <c r="D39" s="92"/>
      <c r="E39" s="92"/>
      <c r="F39" s="92"/>
      <c r="G39" s="92"/>
      <c r="H39" s="34"/>
      <c r="I39" s="92"/>
      <c r="J39" s="92"/>
      <c r="K39" s="92"/>
      <c r="L39" s="34"/>
      <c r="M39" s="92"/>
      <c r="N39" s="93"/>
    </row>
    <row r="40" spans="1:21" x14ac:dyDescent="0.35">
      <c r="A40" s="91"/>
      <c r="D40" s="92"/>
      <c r="E40" s="92"/>
      <c r="F40" s="92"/>
      <c r="G40" s="92"/>
      <c r="H40" s="34"/>
      <c r="I40" s="92"/>
      <c r="J40" s="92"/>
      <c r="K40" s="92"/>
      <c r="L40" s="34"/>
      <c r="M40" s="92"/>
      <c r="N40" s="93"/>
    </row>
    <row r="41" spans="1:21" s="97" customFormat="1" ht="13.75" customHeight="1" thickBot="1" x14ac:dyDescent="0.4">
      <c r="A41" s="94"/>
      <c r="B41" s="95"/>
      <c r="C41" s="95"/>
      <c r="D41" s="112" t="str">
        <f>G17</f>
        <v>СЛАБКОВСКАЯ В.Н. ( ВК, г. ОМСК)</v>
      </c>
      <c r="E41" s="112"/>
      <c r="F41" s="112"/>
      <c r="G41" s="112" t="str">
        <f>G18</f>
        <v>КОЧЕТКОВА Е.А. ( ВК, г. ОМСК)</v>
      </c>
      <c r="H41" s="112"/>
      <c r="I41" s="112"/>
      <c r="J41" s="96"/>
      <c r="K41" s="96"/>
      <c r="L41" s="112" t="str">
        <f>G19</f>
        <v xml:space="preserve">ВЫСОЦКИЙ С.М. (1К, г. МОСКВА) </v>
      </c>
      <c r="M41" s="112"/>
      <c r="N41" s="113"/>
      <c r="S41" s="98"/>
      <c r="T41" s="98"/>
      <c r="U41" s="98"/>
    </row>
    <row r="42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5:D25"/>
    <mergeCell ref="G25:N25"/>
    <mergeCell ref="D34:F34"/>
    <mergeCell ref="G34:I34"/>
    <mergeCell ref="L34:N34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5:E35"/>
    <mergeCell ref="F35:N35"/>
    <mergeCell ref="D41:F41"/>
    <mergeCell ref="G41:I41"/>
    <mergeCell ref="L41:N41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3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2698-FA9A-404D-A4DB-96EC3617660E}">
  <sheetPr>
    <tabColor rgb="FFFF0000"/>
    <pageSetUpPr fitToPage="1"/>
  </sheetPr>
  <dimension ref="A1:U44"/>
  <sheetViews>
    <sheetView view="pageBreakPreview" zoomScale="70" zoomScaleNormal="50" zoomScaleSheetLayoutView="70" workbookViewId="0">
      <selection activeCell="A7" sqref="A7:N7"/>
    </sheetView>
  </sheetViews>
  <sheetFormatPr defaultColWidth="9.08984375" defaultRowHeight="13" x14ac:dyDescent="0.35"/>
  <cols>
    <col min="1" max="1" width="7" style="3" customWidth="1"/>
    <col min="2" max="2" width="7.81640625" style="92" customWidth="1"/>
    <col min="3" max="3" width="15.90625" style="92" customWidth="1"/>
    <col min="4" max="4" width="32.26953125" style="3" customWidth="1"/>
    <col min="5" max="5" width="14" style="3" customWidth="1"/>
    <col min="6" max="6" width="8.81640625" style="3" customWidth="1"/>
    <col min="7" max="7" width="33.90625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81640625" style="3" customWidth="1"/>
    <col min="14" max="14" width="15.72656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"/>
    </row>
    <row r="2" spans="1:21" s="2" customFormat="1" ht="20" customHeight="1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"/>
    </row>
    <row r="3" spans="1:21" s="2" customFormat="1" ht="20" customHeight="1" x14ac:dyDescent="0.2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"/>
    </row>
    <row r="4" spans="1:21" ht="20" customHeight="1" x14ac:dyDescent="0.35">
      <c r="A4" s="157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21" ht="20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Q5" s="2"/>
    </row>
    <row r="6" spans="1:21" s="5" customFormat="1" ht="20" customHeight="1" x14ac:dyDescent="0.35">
      <c r="A6" s="159" t="s">
        <v>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S6" s="6"/>
      <c r="T6" s="6"/>
      <c r="U6" s="6"/>
    </row>
    <row r="7" spans="1:21" s="5" customFormat="1" ht="1" customHeight="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S7" s="6"/>
      <c r="T7" s="6"/>
      <c r="U7" s="6"/>
    </row>
    <row r="8" spans="1:21" s="5" customFormat="1" ht="20" customHeight="1" thickBot="1" x14ac:dyDescent="0.4">
      <c r="A8" s="147" t="s">
        <v>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S8" s="6"/>
      <c r="T8" s="6"/>
      <c r="U8" s="6"/>
    </row>
    <row r="9" spans="1:21" ht="20" customHeight="1" thickTop="1" x14ac:dyDescent="0.35">
      <c r="A9" s="148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21" ht="20" customHeight="1" x14ac:dyDescent="0.35">
      <c r="A10" s="151" t="s">
        <v>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21" ht="20" customHeight="1" x14ac:dyDescent="0.35">
      <c r="A11" s="151" t="s">
        <v>66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</row>
    <row r="12" spans="1:21" ht="7.5" customHeigh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</row>
    <row r="13" spans="1:21" ht="15.5" x14ac:dyDescent="0.35">
      <c r="A13" s="132" t="s">
        <v>9</v>
      </c>
      <c r="B13" s="133"/>
      <c r="C13" s="133"/>
      <c r="D13" s="133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34" t="s">
        <v>13</v>
      </c>
      <c r="B14" s="135"/>
      <c r="C14" s="135"/>
      <c r="D14" s="135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36" t="s">
        <v>17</v>
      </c>
      <c r="B15" s="137"/>
      <c r="C15" s="137"/>
      <c r="D15" s="137"/>
      <c r="E15" s="137"/>
      <c r="F15" s="137"/>
      <c r="G15" s="138"/>
      <c r="H15" s="139" t="s">
        <v>18</v>
      </c>
      <c r="I15" s="137"/>
      <c r="J15" s="137"/>
      <c r="K15" s="137"/>
      <c r="L15" s="137"/>
      <c r="M15" s="137"/>
      <c r="N15" s="140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41" t="s">
        <v>20</v>
      </c>
      <c r="I16" s="142"/>
      <c r="J16" s="142"/>
      <c r="K16" s="142"/>
      <c r="L16" s="142"/>
      <c r="M16" s="142"/>
      <c r="N16" s="143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3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31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35">
      <c r="A21" s="144" t="s">
        <v>29</v>
      </c>
      <c r="B21" s="121" t="s">
        <v>30</v>
      </c>
      <c r="C21" s="121" t="s">
        <v>31</v>
      </c>
      <c r="D21" s="121" t="s">
        <v>32</v>
      </c>
      <c r="E21" s="121" t="s">
        <v>33</v>
      </c>
      <c r="F21" s="121" t="s">
        <v>34</v>
      </c>
      <c r="G21" s="121" t="s">
        <v>35</v>
      </c>
      <c r="H21" s="123" t="s">
        <v>36</v>
      </c>
      <c r="I21" s="124"/>
      <c r="J21" s="127" t="s">
        <v>37</v>
      </c>
      <c r="K21" s="127"/>
      <c r="L21" s="128" t="s">
        <v>38</v>
      </c>
      <c r="M21" s="130" t="s">
        <v>39</v>
      </c>
      <c r="N21" s="114" t="s">
        <v>40</v>
      </c>
      <c r="P21" s="41"/>
      <c r="S21" s="42"/>
      <c r="T21" s="42"/>
      <c r="U21" s="42"/>
    </row>
    <row r="22" spans="1:21" s="40" customFormat="1" ht="17.25" customHeight="1" x14ac:dyDescent="0.35">
      <c r="A22" s="145"/>
      <c r="B22" s="122"/>
      <c r="C22" s="122"/>
      <c r="D22" s="122"/>
      <c r="E22" s="122"/>
      <c r="F22" s="122"/>
      <c r="G22" s="122"/>
      <c r="H22" s="125"/>
      <c r="I22" s="126"/>
      <c r="J22" s="43" t="s">
        <v>41</v>
      </c>
      <c r="K22" s="43" t="s">
        <v>42</v>
      </c>
      <c r="L22" s="129"/>
      <c r="M22" s="131"/>
      <c r="N22" s="115"/>
      <c r="P22" s="41"/>
      <c r="S22" s="42"/>
      <c r="T22" s="42"/>
      <c r="U22" s="42"/>
    </row>
    <row r="23" spans="1:21" s="103" customFormat="1" ht="16.75" customHeight="1" x14ac:dyDescent="0.35">
      <c r="A23" s="44">
        <v>1</v>
      </c>
      <c r="B23" s="45">
        <v>25</v>
      </c>
      <c r="C23" s="46">
        <f>VLOOKUP(B23,[1]список!_xlnm.Print_Area,3)</f>
        <v>10132272012</v>
      </c>
      <c r="D23" s="47" t="str">
        <f>VLOOKUP(B23,[1]список!_xlnm.Print_Area,2)</f>
        <v>ШАЛЫПИНА Арина  Евгеньевна</v>
      </c>
      <c r="E23" s="48">
        <f>VLOOKUP(B23,[1]список!_xlnm.Print_Area,4)</f>
        <v>39586</v>
      </c>
      <c r="F23" s="46" t="str">
        <f>VLOOKUP(B23,[1]список!_xlnm.Print_Area,5)</f>
        <v>1 СР</v>
      </c>
      <c r="G23" s="46" t="str">
        <f>VLOOKUP(B23,[1]список!_xlnm.Print_Area,6)</f>
        <v>Омская область</v>
      </c>
      <c r="H23" s="49"/>
      <c r="I23" s="50"/>
      <c r="J23" s="49">
        <v>30.67</v>
      </c>
      <c r="K23" s="49">
        <v>10</v>
      </c>
      <c r="L23" s="49">
        <f>MAX(J23:K23)</f>
        <v>30.67</v>
      </c>
      <c r="M23" s="102"/>
      <c r="N23" s="53"/>
      <c r="Q23" s="104"/>
      <c r="R23" s="104"/>
      <c r="S23" s="105"/>
      <c r="T23" s="105"/>
      <c r="U23" s="105"/>
    </row>
    <row r="24" spans="1:21" s="103" customFormat="1" ht="16.75" customHeight="1" x14ac:dyDescent="0.35">
      <c r="A24" s="44">
        <v>2</v>
      </c>
      <c r="B24" s="45">
        <v>27</v>
      </c>
      <c r="C24" s="46">
        <f>VLOOKUP(B24,[1]список!_xlnm.Print_Area,3)</f>
        <v>10114985400</v>
      </c>
      <c r="D24" s="47" t="str">
        <f>VLOOKUP(B24,[1]список!_xlnm.Print_Area,2)</f>
        <v>СИЛЕНКО София Юрьевна</v>
      </c>
      <c r="E24" s="48">
        <f>VLOOKUP(B24,[1]список!_xlnm.Print_Area,4)</f>
        <v>39307</v>
      </c>
      <c r="F24" s="46" t="str">
        <f>VLOOKUP(B24,[1]список!_xlnm.Print_Area,5)</f>
        <v>КМС</v>
      </c>
      <c r="G24" s="46" t="str">
        <f>VLOOKUP(B24,[1]список!_xlnm.Print_Area,6)</f>
        <v>Республика Крым - г. Севастополь</v>
      </c>
      <c r="H24" s="49"/>
      <c r="I24" s="50"/>
      <c r="J24" s="49">
        <v>26</v>
      </c>
      <c r="K24" s="49">
        <v>26</v>
      </c>
      <c r="L24" s="49">
        <f>MAX(J24:K24)</f>
        <v>26</v>
      </c>
      <c r="M24" s="102"/>
      <c r="N24" s="53"/>
      <c r="Q24" s="104"/>
      <c r="R24" s="104"/>
      <c r="S24" s="105"/>
      <c r="T24" s="105"/>
      <c r="U24" s="105"/>
    </row>
    <row r="25" spans="1:21" s="103" customFormat="1" ht="16.75" customHeight="1" x14ac:dyDescent="0.35">
      <c r="A25" s="44">
        <v>3</v>
      </c>
      <c r="B25" s="45">
        <v>26</v>
      </c>
      <c r="C25" s="46">
        <f>VLOOKUP(B25,[1]список!_xlnm.Print_Area,3)</f>
        <v>10152545618</v>
      </c>
      <c r="D25" s="47" t="str">
        <f>VLOOKUP(B25,[1]список!_xlnm.Print_Area,2)</f>
        <v>ВЕРЕМЕЙЧУК Варвара Петровна</v>
      </c>
      <c r="E25" s="48">
        <f>VLOOKUP(B25,[1]список!_xlnm.Print_Area,4)</f>
        <v>39526</v>
      </c>
      <c r="F25" s="46" t="str">
        <f>VLOOKUP(B25,[1]список!_xlnm.Print_Area,5)</f>
        <v>КМС</v>
      </c>
      <c r="G25" s="46" t="str">
        <f>VLOOKUP(B25,[1]список!_xlnm.Print_Area,6)</f>
        <v>Санкт-Петербург</v>
      </c>
      <c r="H25" s="49"/>
      <c r="I25" s="50"/>
      <c r="J25" s="49">
        <v>21.67</v>
      </c>
      <c r="K25" s="49">
        <v>15</v>
      </c>
      <c r="L25" s="49">
        <f>MAX(J25:K25)</f>
        <v>21.67</v>
      </c>
      <c r="M25" s="102"/>
      <c r="N25" s="53"/>
      <c r="Q25" s="104"/>
      <c r="R25" s="104"/>
      <c r="S25" s="105"/>
      <c r="T25" s="105"/>
      <c r="U25" s="105"/>
    </row>
    <row r="26" spans="1:21" ht="7.5" customHeight="1" thickBot="1" x14ac:dyDescent="0.35">
      <c r="A26" s="54"/>
      <c r="B26" s="55"/>
      <c r="C26" s="54"/>
      <c r="D26" s="56"/>
      <c r="E26" s="57"/>
      <c r="F26" s="58"/>
      <c r="G26" s="57"/>
      <c r="H26" s="59"/>
      <c r="I26" s="60"/>
      <c r="J26" s="60"/>
      <c r="K26" s="60"/>
      <c r="L26" s="59"/>
      <c r="M26" s="60"/>
      <c r="N26" s="60"/>
      <c r="P26" s="41"/>
      <c r="Q26" s="40"/>
      <c r="R26" s="40"/>
      <c r="S26" s="42"/>
      <c r="T26" s="42"/>
      <c r="U26" s="42"/>
    </row>
    <row r="27" spans="1:21" ht="15" thickTop="1" x14ac:dyDescent="0.35">
      <c r="A27" s="116" t="s">
        <v>43</v>
      </c>
      <c r="B27" s="117"/>
      <c r="C27" s="117"/>
      <c r="D27" s="117"/>
      <c r="E27" s="61"/>
      <c r="F27" s="61"/>
      <c r="G27" s="117" t="s">
        <v>44</v>
      </c>
      <c r="H27" s="117"/>
      <c r="I27" s="117"/>
      <c r="J27" s="117"/>
      <c r="K27" s="117"/>
      <c r="L27" s="117"/>
      <c r="M27" s="117"/>
      <c r="N27" s="118"/>
      <c r="P27" s="41"/>
      <c r="Q27" s="40"/>
      <c r="R27" s="40"/>
      <c r="S27" s="42"/>
      <c r="T27" s="42"/>
      <c r="U27" s="42"/>
    </row>
    <row r="28" spans="1:21" ht="14.5" x14ac:dyDescent="0.35">
      <c r="A28" s="62" t="s">
        <v>45</v>
      </c>
      <c r="B28" s="63"/>
      <c r="C28" s="64"/>
      <c r="D28" s="65"/>
      <c r="E28" s="66"/>
      <c r="F28" s="66"/>
      <c r="G28" s="67" t="s">
        <v>46</v>
      </c>
      <c r="H28" s="68">
        <v>3</v>
      </c>
      <c r="I28" s="69"/>
      <c r="J28" s="70"/>
      <c r="K28" s="70"/>
      <c r="L28" s="71"/>
      <c r="M28" s="67" t="s">
        <v>47</v>
      </c>
      <c r="N28" s="72">
        <f>COUNTIF(F$21:F123,"ЗМС")</f>
        <v>0</v>
      </c>
      <c r="P28" s="41"/>
      <c r="Q28" s="40"/>
      <c r="R28" s="40"/>
      <c r="S28" s="42"/>
      <c r="T28" s="42"/>
      <c r="U28" s="42"/>
    </row>
    <row r="29" spans="1:21" ht="14.5" x14ac:dyDescent="0.35">
      <c r="A29" s="62" t="s">
        <v>48</v>
      </c>
      <c r="B29" s="63"/>
      <c r="C29" s="73"/>
      <c r="D29" s="65"/>
      <c r="E29" s="74"/>
      <c r="F29" s="74"/>
      <c r="G29" s="67" t="s">
        <v>49</v>
      </c>
      <c r="H29" s="75">
        <v>3</v>
      </c>
      <c r="I29" s="76"/>
      <c r="J29" s="77"/>
      <c r="K29" s="77"/>
      <c r="L29" s="78"/>
      <c r="M29" s="67" t="s">
        <v>50</v>
      </c>
      <c r="N29" s="72">
        <f>COUNTIF(F$21:F123,"МСМК")</f>
        <v>0</v>
      </c>
      <c r="P29" s="41"/>
      <c r="Q29" s="40"/>
      <c r="R29" s="40"/>
      <c r="S29" s="42"/>
      <c r="T29" s="42"/>
      <c r="U29" s="42"/>
    </row>
    <row r="30" spans="1:21" ht="14.5" x14ac:dyDescent="0.35">
      <c r="A30" s="62" t="s">
        <v>51</v>
      </c>
      <c r="B30" s="63"/>
      <c r="C30" s="63"/>
      <c r="D30" s="65"/>
      <c r="E30" s="74"/>
      <c r="F30" s="74"/>
      <c r="G30" s="67" t="s">
        <v>52</v>
      </c>
      <c r="H30" s="75">
        <v>3</v>
      </c>
      <c r="I30" s="76"/>
      <c r="J30" s="77"/>
      <c r="K30" s="77"/>
      <c r="L30" s="78"/>
      <c r="M30" s="67" t="s">
        <v>53</v>
      </c>
      <c r="N30" s="72">
        <f>COUNTIF(F$21:F44,"МС")</f>
        <v>0</v>
      </c>
      <c r="P30" s="41"/>
      <c r="Q30" s="40"/>
      <c r="R30" s="40"/>
      <c r="S30" s="42"/>
      <c r="T30" s="42"/>
      <c r="U30" s="42"/>
    </row>
    <row r="31" spans="1:21" ht="14.5" x14ac:dyDescent="0.35">
      <c r="A31" s="62" t="s">
        <v>54</v>
      </c>
      <c r="B31" s="63"/>
      <c r="C31" s="63"/>
      <c r="D31" s="65"/>
      <c r="E31" s="74"/>
      <c r="F31" s="74"/>
      <c r="G31" s="67" t="s">
        <v>55</v>
      </c>
      <c r="H31" s="75">
        <v>3</v>
      </c>
      <c r="I31" s="76"/>
      <c r="J31" s="77"/>
      <c r="K31" s="77"/>
      <c r="L31" s="78"/>
      <c r="M31" s="67" t="s">
        <v>56</v>
      </c>
      <c r="N31" s="72">
        <f>COUNTIF(F$20:F44,"КМС")</f>
        <v>2</v>
      </c>
      <c r="P31" s="41"/>
      <c r="Q31" s="40"/>
      <c r="R31" s="40"/>
      <c r="S31" s="42"/>
      <c r="T31" s="42"/>
      <c r="U31" s="42"/>
    </row>
    <row r="32" spans="1:21" ht="14.5" x14ac:dyDescent="0.35">
      <c r="A32" s="79"/>
      <c r="B32" s="63"/>
      <c r="C32" s="63"/>
      <c r="D32" s="65"/>
      <c r="G32" s="67" t="s">
        <v>57</v>
      </c>
      <c r="H32" s="75">
        <f>COUNTIF(A23:A23,"НФ")</f>
        <v>0</v>
      </c>
      <c r="I32" s="76"/>
      <c r="J32" s="77"/>
      <c r="K32" s="77"/>
      <c r="L32" s="78"/>
      <c r="M32" s="67" t="s">
        <v>58</v>
      </c>
      <c r="N32" s="72">
        <f>COUNTIF(F$23:F122,"1 СР")</f>
        <v>1</v>
      </c>
      <c r="P32" s="41"/>
      <c r="Q32" s="40"/>
      <c r="R32" s="40"/>
      <c r="S32" s="42"/>
      <c r="T32" s="42"/>
      <c r="U32" s="42"/>
    </row>
    <row r="33" spans="1:21" ht="14.5" x14ac:dyDescent="0.35">
      <c r="A33" s="80"/>
      <c r="B33" s="30"/>
      <c r="C33" s="29"/>
      <c r="D33" s="65"/>
      <c r="G33" s="67" t="s">
        <v>59</v>
      </c>
      <c r="H33" s="75">
        <f>COUNTIF(A23:A23,"ДСКВ")</f>
        <v>0</v>
      </c>
      <c r="I33" s="76"/>
      <c r="J33" s="77"/>
      <c r="K33" s="77"/>
      <c r="L33" s="78"/>
      <c r="M33" s="67" t="s">
        <v>60</v>
      </c>
      <c r="N33" s="72">
        <f>COUNTIF(F$23:F122,"2 СР")</f>
        <v>0</v>
      </c>
    </row>
    <row r="34" spans="1:21" ht="14.5" x14ac:dyDescent="0.35">
      <c r="A34" s="81"/>
      <c r="B34" s="63"/>
      <c r="C34" s="63"/>
      <c r="D34" s="65"/>
      <c r="E34" s="74"/>
      <c r="F34" s="74"/>
      <c r="G34" s="67" t="s">
        <v>61</v>
      </c>
      <c r="H34" s="75">
        <f>COUNTIF(A23:A23,"НС")</f>
        <v>0</v>
      </c>
      <c r="I34" s="82"/>
      <c r="J34" s="83"/>
      <c r="K34" s="83"/>
      <c r="L34" s="84"/>
      <c r="M34" s="67" t="s">
        <v>62</v>
      </c>
      <c r="N34" s="72">
        <f>COUNTIF(F$23:F122,"3 СР")</f>
        <v>0</v>
      </c>
    </row>
    <row r="35" spans="1:21" ht="5.25" customHeight="1" x14ac:dyDescent="0.35">
      <c r="A35" s="81"/>
      <c r="B35" s="63"/>
      <c r="C35" s="63"/>
      <c r="D35" s="63"/>
      <c r="E35" s="63"/>
      <c r="F35" s="63"/>
      <c r="G35" s="30"/>
      <c r="H35" s="85"/>
      <c r="I35" s="85"/>
      <c r="J35" s="85"/>
      <c r="K35" s="85"/>
      <c r="L35" s="85"/>
      <c r="M35" s="86"/>
      <c r="N35" s="87"/>
    </row>
    <row r="36" spans="1:21" ht="15.5" x14ac:dyDescent="0.35">
      <c r="A36" s="88"/>
      <c r="B36" s="89"/>
      <c r="C36" s="89"/>
      <c r="D36" s="119" t="s">
        <v>63</v>
      </c>
      <c r="E36" s="119"/>
      <c r="F36" s="119"/>
      <c r="G36" s="119" t="s">
        <v>64</v>
      </c>
      <c r="H36" s="119"/>
      <c r="I36" s="119"/>
      <c r="J36" s="90"/>
      <c r="K36" s="90"/>
      <c r="L36" s="119" t="str">
        <f>A19</f>
        <v>СУДЬЯ НА ФИНИШЕ:</v>
      </c>
      <c r="M36" s="119"/>
      <c r="N36" s="120"/>
    </row>
    <row r="37" spans="1:21" x14ac:dyDescent="0.3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1"/>
    </row>
    <row r="38" spans="1:21" x14ac:dyDescent="0.35">
      <c r="A38" s="91"/>
      <c r="D38" s="92"/>
      <c r="E38" s="92"/>
      <c r="F38" s="92"/>
      <c r="G38" s="92"/>
      <c r="H38" s="34"/>
      <c r="I38" s="92"/>
      <c r="J38" s="92"/>
      <c r="K38" s="92"/>
      <c r="L38" s="34"/>
      <c r="M38" s="92"/>
      <c r="N38" s="93"/>
    </row>
    <row r="39" spans="1:21" x14ac:dyDescent="0.35">
      <c r="A39" s="91"/>
      <c r="D39" s="92"/>
      <c r="E39" s="92"/>
      <c r="F39" s="92"/>
      <c r="G39" s="92"/>
      <c r="H39" s="34"/>
      <c r="I39" s="92"/>
      <c r="J39" s="92"/>
      <c r="K39" s="92"/>
      <c r="L39" s="34"/>
      <c r="M39" s="92"/>
      <c r="N39" s="93"/>
    </row>
    <row r="40" spans="1:21" x14ac:dyDescent="0.35">
      <c r="A40" s="91"/>
      <c r="D40" s="92"/>
      <c r="E40" s="92"/>
      <c r="F40" s="92"/>
      <c r="G40" s="92"/>
      <c r="H40" s="34"/>
      <c r="I40" s="92"/>
      <c r="J40" s="92"/>
      <c r="K40" s="92"/>
      <c r="L40" s="34"/>
      <c r="M40" s="92"/>
      <c r="N40" s="93"/>
    </row>
    <row r="41" spans="1:21" x14ac:dyDescent="0.35">
      <c r="A41" s="91"/>
      <c r="D41" s="92"/>
      <c r="E41" s="92"/>
      <c r="F41" s="92"/>
      <c r="G41" s="92"/>
      <c r="H41" s="34"/>
      <c r="I41" s="92"/>
      <c r="J41" s="92"/>
      <c r="K41" s="92"/>
      <c r="L41" s="34"/>
      <c r="M41" s="92"/>
      <c r="N41" s="93"/>
    </row>
    <row r="42" spans="1:21" x14ac:dyDescent="0.35">
      <c r="A42" s="91"/>
      <c r="D42" s="92"/>
      <c r="E42" s="92"/>
      <c r="F42" s="92"/>
      <c r="G42" s="92"/>
      <c r="H42" s="34"/>
      <c r="I42" s="92"/>
      <c r="J42" s="92"/>
      <c r="K42" s="92"/>
      <c r="L42" s="34"/>
      <c r="M42" s="92"/>
      <c r="N42" s="93"/>
    </row>
    <row r="43" spans="1:21" s="97" customFormat="1" ht="13.75" customHeight="1" thickBot="1" x14ac:dyDescent="0.4">
      <c r="A43" s="94"/>
      <c r="B43" s="95"/>
      <c r="C43" s="95"/>
      <c r="D43" s="112" t="str">
        <f>G17</f>
        <v>СЛАБКОВСКАЯ В.Н. ( ВК, г. ОМСК)</v>
      </c>
      <c r="E43" s="112"/>
      <c r="F43" s="112"/>
      <c r="G43" s="112" t="str">
        <f>G18</f>
        <v>КОЧЕТКОВА Е.А. ( ВК, г. ОМСК)</v>
      </c>
      <c r="H43" s="112"/>
      <c r="I43" s="112"/>
      <c r="J43" s="96"/>
      <c r="K43" s="96"/>
      <c r="L43" s="112" t="str">
        <f>G19</f>
        <v xml:space="preserve">ВЫСОЦКИЙ С.М. (1К, г. МОСКВА) </v>
      </c>
      <c r="M43" s="112"/>
      <c r="N43" s="113"/>
      <c r="S43" s="98"/>
      <c r="T43" s="98"/>
      <c r="U43" s="98"/>
    </row>
    <row r="44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7:D27"/>
    <mergeCell ref="G27:N27"/>
    <mergeCell ref="D36:F36"/>
    <mergeCell ref="G36:I36"/>
    <mergeCell ref="L36:N36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7:E37"/>
    <mergeCell ref="F37:N37"/>
    <mergeCell ref="D43:F43"/>
    <mergeCell ref="G43:I43"/>
    <mergeCell ref="L43:N43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8107-724C-46AF-9F5F-8A0E47705ED5}">
  <sheetPr>
    <tabColor rgb="FFFF0000"/>
    <pageSetUpPr fitToPage="1"/>
  </sheetPr>
  <dimension ref="A1:U43"/>
  <sheetViews>
    <sheetView view="pageBreakPreview" topLeftCell="A22" zoomScale="70" zoomScaleNormal="50" zoomScaleSheetLayoutView="70" workbookViewId="0">
      <selection activeCell="G46" sqref="G46"/>
    </sheetView>
  </sheetViews>
  <sheetFormatPr defaultColWidth="9.08984375" defaultRowHeight="13" x14ac:dyDescent="0.35"/>
  <cols>
    <col min="1" max="1" width="7" style="3" customWidth="1"/>
    <col min="2" max="2" width="7.81640625" style="92" customWidth="1"/>
    <col min="3" max="3" width="16.7265625" style="92" customWidth="1"/>
    <col min="4" max="4" width="33.453125" style="3" customWidth="1"/>
    <col min="5" max="5" width="15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"/>
    </row>
    <row r="2" spans="1:21" s="2" customFormat="1" ht="20" customHeight="1" x14ac:dyDescent="0.2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"/>
    </row>
    <row r="3" spans="1:21" s="2" customFormat="1" ht="20" customHeight="1" x14ac:dyDescent="0.2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"/>
    </row>
    <row r="4" spans="1:21" ht="20" customHeight="1" x14ac:dyDescent="0.35">
      <c r="A4" s="157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21" ht="21.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Q5" s="2"/>
    </row>
    <row r="6" spans="1:21" s="5" customFormat="1" ht="20" customHeight="1" x14ac:dyDescent="0.35">
      <c r="A6" s="159" t="s">
        <v>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S6" s="6"/>
      <c r="T6" s="6"/>
      <c r="U6" s="6"/>
    </row>
    <row r="7" spans="1:21" s="5" customFormat="1" ht="1" customHeight="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S7" s="6"/>
      <c r="T7" s="6"/>
      <c r="U7" s="6"/>
    </row>
    <row r="8" spans="1:21" s="5" customFormat="1" ht="20" customHeight="1" thickBot="1" x14ac:dyDescent="0.4">
      <c r="A8" s="147" t="s">
        <v>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S8" s="6"/>
      <c r="T8" s="6"/>
      <c r="U8" s="6"/>
    </row>
    <row r="9" spans="1:21" ht="20" customHeight="1" thickTop="1" x14ac:dyDescent="0.35">
      <c r="A9" s="148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1:21" ht="20" customHeight="1" x14ac:dyDescent="0.35">
      <c r="A10" s="151" t="s">
        <v>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21" ht="20" customHeight="1" x14ac:dyDescent="0.35">
      <c r="A11" s="151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</row>
    <row r="12" spans="1:21" ht="7.5" customHeigh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</row>
    <row r="13" spans="1:21" ht="15.5" x14ac:dyDescent="0.35">
      <c r="A13" s="132" t="s">
        <v>9</v>
      </c>
      <c r="B13" s="133"/>
      <c r="C13" s="133"/>
      <c r="D13" s="133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34" t="s">
        <v>13</v>
      </c>
      <c r="B14" s="135"/>
      <c r="C14" s="135"/>
      <c r="D14" s="135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36" t="s">
        <v>17</v>
      </c>
      <c r="B15" s="137"/>
      <c r="C15" s="137"/>
      <c r="D15" s="137"/>
      <c r="E15" s="137"/>
      <c r="F15" s="137"/>
      <c r="G15" s="138"/>
      <c r="H15" s="139" t="s">
        <v>18</v>
      </c>
      <c r="I15" s="137"/>
      <c r="J15" s="137"/>
      <c r="K15" s="137"/>
      <c r="L15" s="137"/>
      <c r="M15" s="137"/>
      <c r="N15" s="140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41" t="s">
        <v>68</v>
      </c>
      <c r="I16" s="142"/>
      <c r="J16" s="142"/>
      <c r="K16" s="142"/>
      <c r="L16" s="142"/>
      <c r="M16" s="142"/>
      <c r="N16" s="143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3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31" t="s">
        <v>28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4">
      <c r="A20" s="99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100"/>
    </row>
    <row r="21" spans="1:21" s="40" customFormat="1" ht="20.25" customHeight="1" thickTop="1" x14ac:dyDescent="0.35">
      <c r="A21" s="144" t="s">
        <v>29</v>
      </c>
      <c r="B21" s="121" t="s">
        <v>30</v>
      </c>
      <c r="C21" s="121" t="s">
        <v>31</v>
      </c>
      <c r="D21" s="121" t="s">
        <v>32</v>
      </c>
      <c r="E21" s="121" t="s">
        <v>33</v>
      </c>
      <c r="F21" s="121" t="s">
        <v>34</v>
      </c>
      <c r="G21" s="121" t="s">
        <v>35</v>
      </c>
      <c r="H21" s="123" t="s">
        <v>36</v>
      </c>
      <c r="I21" s="124"/>
      <c r="J21" s="127" t="s">
        <v>37</v>
      </c>
      <c r="K21" s="127"/>
      <c r="L21" s="128" t="s">
        <v>38</v>
      </c>
      <c r="M21" s="130" t="s">
        <v>39</v>
      </c>
      <c r="N21" s="114" t="s">
        <v>40</v>
      </c>
      <c r="P21" s="41"/>
      <c r="S21" s="42"/>
      <c r="T21" s="42"/>
      <c r="U21" s="42"/>
    </row>
    <row r="22" spans="1:21" s="40" customFormat="1" ht="17.25" customHeight="1" x14ac:dyDescent="0.35">
      <c r="A22" s="145"/>
      <c r="B22" s="122"/>
      <c r="C22" s="122"/>
      <c r="D22" s="122"/>
      <c r="E22" s="122"/>
      <c r="F22" s="122"/>
      <c r="G22" s="122"/>
      <c r="H22" s="125"/>
      <c r="I22" s="126"/>
      <c r="J22" s="43" t="s">
        <v>41</v>
      </c>
      <c r="K22" s="43" t="s">
        <v>42</v>
      </c>
      <c r="L22" s="129"/>
      <c r="M22" s="131"/>
      <c r="N22" s="115"/>
      <c r="P22" s="41"/>
      <c r="S22" s="42"/>
      <c r="T22" s="42"/>
      <c r="U22" s="42"/>
    </row>
    <row r="23" spans="1:21" s="103" customFormat="1" ht="17" customHeight="1" x14ac:dyDescent="0.35">
      <c r="A23" s="44">
        <v>1</v>
      </c>
      <c r="B23" s="45">
        <v>28</v>
      </c>
      <c r="C23" s="46">
        <f>VLOOKUP(B23,[1]список!_xlnm.Print_Area,3)</f>
        <v>10143464903</v>
      </c>
      <c r="D23" s="47" t="str">
        <f>VLOOKUP(B23,[1]список!_xlnm.Print_Area,2)</f>
        <v>НЕПРЫНЦЕВА Софья Алексеевна</v>
      </c>
      <c r="E23" s="48">
        <f>VLOOKUP(B23,[1]список!_xlnm.Print_Area,4)</f>
        <v>39911</v>
      </c>
      <c r="F23" s="46" t="str">
        <f>VLOOKUP(B23,[1]список!_xlnm.Print_Area,5)</f>
        <v>1 СР</v>
      </c>
      <c r="G23" s="46" t="str">
        <f>VLOOKUP(B23,[1]список!_xlnm.Print_Area,6)</f>
        <v>Московская область</v>
      </c>
      <c r="H23" s="49"/>
      <c r="I23" s="50"/>
      <c r="J23" s="49">
        <v>20</v>
      </c>
      <c r="K23" s="49">
        <v>30</v>
      </c>
      <c r="L23" s="49">
        <f>MAX(J23:K23)</f>
        <v>30</v>
      </c>
      <c r="M23" s="102"/>
      <c r="N23" s="108"/>
      <c r="Q23" s="104"/>
      <c r="R23" s="104"/>
      <c r="S23" s="105"/>
      <c r="T23" s="105"/>
      <c r="U23" s="105"/>
    </row>
    <row r="24" spans="1:21" s="103" customFormat="1" ht="17" customHeight="1" x14ac:dyDescent="0.35">
      <c r="A24" s="44">
        <v>2</v>
      </c>
      <c r="B24" s="45">
        <v>29</v>
      </c>
      <c r="C24" s="46">
        <f>VLOOKUP(B24,[1]список!_xlnm.Print_Area,3)</f>
        <v>10144068626</v>
      </c>
      <c r="D24" s="47" t="str">
        <f>VLOOKUP(B24,[1]список!_xlnm.Print_Area,2)</f>
        <v>ФЕДОРЕНКО Анна Анатольевна</v>
      </c>
      <c r="E24" s="48">
        <f>VLOOKUP(B24,[1]список!_xlnm.Print_Area,4)</f>
        <v>40338</v>
      </c>
      <c r="F24" s="46" t="str">
        <f>VLOOKUP(B24,[1]список!_xlnm.Print_Area,5)</f>
        <v>1 СР</v>
      </c>
      <c r="G24" s="46" t="str">
        <f>VLOOKUP(B24,[1]список!_xlnm.Print_Area,6)</f>
        <v>Санкт-Петербург</v>
      </c>
      <c r="H24" s="49"/>
      <c r="I24" s="50"/>
      <c r="J24" s="49">
        <v>24.33</v>
      </c>
      <c r="K24" s="49">
        <v>27</v>
      </c>
      <c r="L24" s="49">
        <f>MAX(J24:K24)</f>
        <v>27</v>
      </c>
      <c r="M24" s="102"/>
      <c r="N24" s="108"/>
      <c r="Q24" s="104"/>
      <c r="R24" s="104"/>
      <c r="S24" s="105"/>
      <c r="T24" s="105"/>
      <c r="U24" s="105"/>
    </row>
    <row r="25" spans="1:21" ht="10" customHeight="1" thickBot="1" x14ac:dyDescent="0.35">
      <c r="A25" s="106"/>
      <c r="B25" s="55"/>
      <c r="C25" s="54"/>
      <c r="D25" s="56"/>
      <c r="E25" s="57"/>
      <c r="F25" s="58"/>
      <c r="G25" s="57"/>
      <c r="H25" s="59"/>
      <c r="I25" s="60"/>
      <c r="J25" s="60"/>
      <c r="K25" s="60"/>
      <c r="L25" s="59"/>
      <c r="M25" s="60"/>
      <c r="N25" s="107"/>
      <c r="P25" s="41"/>
      <c r="Q25" s="40"/>
      <c r="R25" s="40"/>
      <c r="S25" s="42"/>
      <c r="T25" s="42"/>
      <c r="U25" s="42"/>
    </row>
    <row r="26" spans="1:21" ht="15" thickTop="1" x14ac:dyDescent="0.35">
      <c r="A26" s="116" t="s">
        <v>43</v>
      </c>
      <c r="B26" s="117"/>
      <c r="C26" s="117"/>
      <c r="D26" s="117"/>
      <c r="E26" s="61"/>
      <c r="F26" s="61"/>
      <c r="G26" s="117" t="s">
        <v>44</v>
      </c>
      <c r="H26" s="117"/>
      <c r="I26" s="117"/>
      <c r="J26" s="117"/>
      <c r="K26" s="117"/>
      <c r="L26" s="117"/>
      <c r="M26" s="117"/>
      <c r="N26" s="118"/>
      <c r="P26" s="41"/>
      <c r="Q26" s="40"/>
      <c r="R26" s="40"/>
      <c r="S26" s="42"/>
      <c r="T26" s="42"/>
      <c r="U26" s="42"/>
    </row>
    <row r="27" spans="1:21" ht="14.5" x14ac:dyDescent="0.35">
      <c r="A27" s="62" t="s">
        <v>45</v>
      </c>
      <c r="B27" s="63"/>
      <c r="C27" s="64"/>
      <c r="D27" s="65"/>
      <c r="E27" s="66"/>
      <c r="F27" s="66"/>
      <c r="G27" s="67" t="s">
        <v>46</v>
      </c>
      <c r="H27" s="68">
        <v>2</v>
      </c>
      <c r="I27" s="69"/>
      <c r="J27" s="70"/>
      <c r="K27" s="70"/>
      <c r="L27" s="71"/>
      <c r="M27" s="67" t="s">
        <v>47</v>
      </c>
      <c r="N27" s="72">
        <f>COUNTIF(F$21:F122,"ЗМС")</f>
        <v>0</v>
      </c>
      <c r="P27" s="41"/>
      <c r="Q27" s="40"/>
      <c r="R27" s="40"/>
      <c r="S27" s="42"/>
      <c r="T27" s="42"/>
      <c r="U27" s="42"/>
    </row>
    <row r="28" spans="1:21" ht="14.5" x14ac:dyDescent="0.35">
      <c r="A28" s="62" t="s">
        <v>48</v>
      </c>
      <c r="B28" s="63"/>
      <c r="C28" s="73"/>
      <c r="D28" s="65"/>
      <c r="E28" s="74"/>
      <c r="F28" s="74"/>
      <c r="G28" s="67" t="s">
        <v>49</v>
      </c>
      <c r="H28" s="75">
        <v>2</v>
      </c>
      <c r="I28" s="76"/>
      <c r="J28" s="77"/>
      <c r="K28" s="77"/>
      <c r="L28" s="78"/>
      <c r="M28" s="67" t="s">
        <v>50</v>
      </c>
      <c r="N28" s="72">
        <f>COUNTIF(F$21:F122,"МСМК")</f>
        <v>0</v>
      </c>
      <c r="P28" s="41"/>
      <c r="Q28" s="40"/>
      <c r="R28" s="40"/>
      <c r="S28" s="42"/>
      <c r="T28" s="42"/>
      <c r="U28" s="42"/>
    </row>
    <row r="29" spans="1:21" ht="14.5" x14ac:dyDescent="0.35">
      <c r="A29" s="62" t="s">
        <v>51</v>
      </c>
      <c r="B29" s="63"/>
      <c r="C29" s="63"/>
      <c r="D29" s="65"/>
      <c r="E29" s="74"/>
      <c r="F29" s="74"/>
      <c r="G29" s="67" t="s">
        <v>52</v>
      </c>
      <c r="H29" s="75">
        <v>2</v>
      </c>
      <c r="I29" s="76"/>
      <c r="J29" s="77"/>
      <c r="K29" s="77"/>
      <c r="L29" s="78"/>
      <c r="M29" s="67" t="s">
        <v>53</v>
      </c>
      <c r="N29" s="72">
        <f>COUNTIF(F$21:F43,"МС")</f>
        <v>0</v>
      </c>
      <c r="P29" s="41"/>
      <c r="Q29" s="40"/>
      <c r="R29" s="40"/>
      <c r="S29" s="42"/>
      <c r="T29" s="42"/>
      <c r="U29" s="42"/>
    </row>
    <row r="30" spans="1:21" ht="14.5" x14ac:dyDescent="0.35">
      <c r="A30" s="62" t="s">
        <v>54</v>
      </c>
      <c r="B30" s="63"/>
      <c r="C30" s="63"/>
      <c r="D30" s="65"/>
      <c r="E30" s="74"/>
      <c r="F30" s="74"/>
      <c r="G30" s="67" t="s">
        <v>55</v>
      </c>
      <c r="H30" s="75">
        <v>2</v>
      </c>
      <c r="I30" s="76"/>
      <c r="J30" s="77"/>
      <c r="K30" s="77"/>
      <c r="L30" s="78"/>
      <c r="M30" s="67" t="s">
        <v>56</v>
      </c>
      <c r="N30" s="72">
        <f>COUNTIF(F$20:F43,"КМС")</f>
        <v>0</v>
      </c>
      <c r="P30" s="41"/>
      <c r="Q30" s="40"/>
      <c r="R30" s="40"/>
      <c r="S30" s="42"/>
      <c r="T30" s="42"/>
      <c r="U30" s="42"/>
    </row>
    <row r="31" spans="1:21" ht="14.5" x14ac:dyDescent="0.35">
      <c r="A31" s="79"/>
      <c r="B31" s="63"/>
      <c r="C31" s="63"/>
      <c r="D31" s="65"/>
      <c r="G31" s="67" t="s">
        <v>57</v>
      </c>
      <c r="H31" s="75">
        <f>COUNTIF(A23:A23,"НФ")</f>
        <v>0</v>
      </c>
      <c r="I31" s="76"/>
      <c r="J31" s="77"/>
      <c r="K31" s="77"/>
      <c r="L31" s="78"/>
      <c r="M31" s="67" t="s">
        <v>58</v>
      </c>
      <c r="N31" s="72">
        <f>COUNTIF(F$23:F121,"1 СР")</f>
        <v>2</v>
      </c>
      <c r="P31" s="41"/>
      <c r="Q31" s="40"/>
      <c r="R31" s="40"/>
      <c r="S31" s="42"/>
      <c r="T31" s="42"/>
      <c r="U31" s="42"/>
    </row>
    <row r="32" spans="1:21" ht="14.5" x14ac:dyDescent="0.35">
      <c r="A32" s="80"/>
      <c r="B32" s="30"/>
      <c r="C32" s="29"/>
      <c r="D32" s="65"/>
      <c r="G32" s="67" t="s">
        <v>59</v>
      </c>
      <c r="H32" s="75">
        <f>COUNTIF(A23:A23,"ДСКВ")</f>
        <v>0</v>
      </c>
      <c r="I32" s="76"/>
      <c r="J32" s="77"/>
      <c r="K32" s="77"/>
      <c r="L32" s="78"/>
      <c r="M32" s="67" t="s">
        <v>60</v>
      </c>
      <c r="N32" s="72">
        <f>COUNTIF(F$23:F121,"2 СР")</f>
        <v>0</v>
      </c>
    </row>
    <row r="33" spans="1:21" ht="14.5" x14ac:dyDescent="0.35">
      <c r="A33" s="81"/>
      <c r="B33" s="63"/>
      <c r="C33" s="63"/>
      <c r="D33" s="65"/>
      <c r="E33" s="74"/>
      <c r="F33" s="74"/>
      <c r="G33" s="67" t="s">
        <v>61</v>
      </c>
      <c r="H33" s="75">
        <f>COUNTIF(A23:A23,"НС")</f>
        <v>0</v>
      </c>
      <c r="I33" s="82"/>
      <c r="J33" s="83"/>
      <c r="K33" s="83"/>
      <c r="L33" s="84"/>
      <c r="M33" s="67" t="s">
        <v>62</v>
      </c>
      <c r="N33" s="72">
        <f>COUNTIF(F$23:F121,"3 СР")</f>
        <v>0</v>
      </c>
    </row>
    <row r="34" spans="1:21" ht="5.25" customHeight="1" x14ac:dyDescent="0.35">
      <c r="A34" s="81"/>
      <c r="B34" s="63"/>
      <c r="C34" s="63"/>
      <c r="D34" s="63"/>
      <c r="E34" s="63"/>
      <c r="F34" s="63"/>
      <c r="G34" s="30"/>
      <c r="H34" s="85"/>
      <c r="I34" s="85"/>
      <c r="J34" s="85"/>
      <c r="K34" s="85"/>
      <c r="L34" s="85"/>
      <c r="M34" s="86"/>
      <c r="N34" s="87"/>
    </row>
    <row r="35" spans="1:21" ht="15.5" x14ac:dyDescent="0.35">
      <c r="A35" s="88"/>
      <c r="B35" s="89"/>
      <c r="C35" s="89"/>
      <c r="D35" s="119" t="s">
        <v>63</v>
      </c>
      <c r="E35" s="119"/>
      <c r="F35" s="119"/>
      <c r="G35" s="119" t="s">
        <v>64</v>
      </c>
      <c r="H35" s="119"/>
      <c r="I35" s="119"/>
      <c r="J35" s="90"/>
      <c r="K35" s="90"/>
      <c r="L35" s="119" t="str">
        <f>A19</f>
        <v>СУДЬЯ НА ФИНИШЕ:</v>
      </c>
      <c r="M35" s="119"/>
      <c r="N35" s="120"/>
    </row>
    <row r="36" spans="1:21" x14ac:dyDescent="0.3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1"/>
    </row>
    <row r="37" spans="1:21" x14ac:dyDescent="0.35">
      <c r="A37" s="91"/>
      <c r="D37" s="92"/>
      <c r="E37" s="92"/>
      <c r="F37" s="92"/>
      <c r="G37" s="92"/>
      <c r="H37" s="34"/>
      <c r="I37" s="92"/>
      <c r="J37" s="92"/>
      <c r="K37" s="92"/>
      <c r="L37" s="34"/>
      <c r="M37" s="92"/>
      <c r="N37" s="93"/>
    </row>
    <row r="38" spans="1:21" x14ac:dyDescent="0.35">
      <c r="A38" s="91"/>
      <c r="D38" s="92"/>
      <c r="E38" s="92"/>
      <c r="F38" s="92"/>
      <c r="G38" s="92"/>
      <c r="H38" s="34"/>
      <c r="I38" s="92"/>
      <c r="J38" s="92"/>
      <c r="K38" s="92"/>
      <c r="L38" s="34"/>
      <c r="M38" s="92"/>
      <c r="N38" s="93"/>
    </row>
    <row r="39" spans="1:21" x14ac:dyDescent="0.35">
      <c r="A39" s="91"/>
      <c r="D39" s="92"/>
      <c r="E39" s="92"/>
      <c r="F39" s="92"/>
      <c r="G39" s="92"/>
      <c r="H39" s="34"/>
      <c r="I39" s="92"/>
      <c r="J39" s="92"/>
      <c r="K39" s="92"/>
      <c r="L39" s="34"/>
      <c r="M39" s="92"/>
      <c r="N39" s="93"/>
    </row>
    <row r="40" spans="1:21" x14ac:dyDescent="0.35">
      <c r="A40" s="91"/>
      <c r="D40" s="92"/>
      <c r="E40" s="92"/>
      <c r="F40" s="92"/>
      <c r="G40" s="92"/>
      <c r="H40" s="34"/>
      <c r="I40" s="92"/>
      <c r="J40" s="92"/>
      <c r="K40" s="92"/>
      <c r="L40" s="34"/>
      <c r="M40" s="92"/>
      <c r="N40" s="93"/>
    </row>
    <row r="41" spans="1:21" x14ac:dyDescent="0.35">
      <c r="A41" s="91"/>
      <c r="D41" s="92"/>
      <c r="E41" s="92"/>
      <c r="F41" s="92"/>
      <c r="G41" s="92"/>
      <c r="H41" s="34"/>
      <c r="I41" s="92"/>
      <c r="J41" s="92"/>
      <c r="K41" s="92"/>
      <c r="L41" s="34"/>
      <c r="M41" s="92"/>
      <c r="N41" s="93"/>
    </row>
    <row r="42" spans="1:21" s="97" customFormat="1" ht="13.75" customHeight="1" thickBot="1" x14ac:dyDescent="0.4">
      <c r="A42" s="94"/>
      <c r="B42" s="95"/>
      <c r="C42" s="95"/>
      <c r="D42" s="112" t="str">
        <f>G17</f>
        <v>СЛАБКОВСКАЯ В.Н. ( ВК, г. ОМСК)</v>
      </c>
      <c r="E42" s="112"/>
      <c r="F42" s="112"/>
      <c r="G42" s="112" t="str">
        <f>G18</f>
        <v>КОЧЕТКОВА Е.А. ( ВК, г. ОМСК)</v>
      </c>
      <c r="H42" s="112"/>
      <c r="I42" s="112"/>
      <c r="J42" s="96"/>
      <c r="K42" s="96"/>
      <c r="L42" s="112" t="str">
        <f>G19</f>
        <v xml:space="preserve">ВЫСОЦКИЙ С.М. (1К, г. МОСКВА) </v>
      </c>
      <c r="M42" s="112"/>
      <c r="N42" s="113"/>
      <c r="S42" s="98"/>
      <c r="T42" s="98"/>
      <c r="U42" s="98"/>
    </row>
    <row r="43" spans="1:21" ht="13.5" thickTop="1" x14ac:dyDescent="0.3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6:D26"/>
    <mergeCell ref="G26:N26"/>
    <mergeCell ref="D35:F35"/>
    <mergeCell ref="G35:I35"/>
    <mergeCell ref="L35:N35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6:E36"/>
    <mergeCell ref="F36:N36"/>
    <mergeCell ref="D42:F42"/>
    <mergeCell ref="G42:I42"/>
    <mergeCell ref="L42:N42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1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 Ю-ры 17-18-оф.протокол </vt:lpstr>
      <vt:lpstr>ВС Ю13-14-оф.протокол</vt:lpstr>
      <vt:lpstr>ВС Ю-ки17-18-оф.протокол</vt:lpstr>
      <vt:lpstr>ВС Д15-16-оф.протокол </vt:lpstr>
      <vt:lpstr>'ВС Д15-16-оф.протокол '!Заголовки_для_печати</vt:lpstr>
      <vt:lpstr>'ВС Ю13-14-оф.протокол'!Заголовки_для_печати</vt:lpstr>
      <vt:lpstr>'ВС Ю-ки17-18-оф.протокол'!Заголовки_для_печати</vt:lpstr>
      <vt:lpstr>'ВС Ю-ры 17-18-оф.протокол '!Заголовки_для_печати</vt:lpstr>
      <vt:lpstr>'ВС Д15-16-оф.протокол '!Область_печати</vt:lpstr>
      <vt:lpstr>'ВС Ю13-14-оф.протокол'!Область_печати</vt:lpstr>
      <vt:lpstr>'ВС Ю-ки17-18-оф.протокол'!Область_печати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2025-06-16T09:54:52Z</dcterms:created>
  <dcterms:modified xsi:type="dcterms:W3CDTF">2025-06-16T10:05:25Z</dcterms:modified>
</cp:coreProperties>
</file>