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ЧР. ПР 3-8.10.2024\на русбайк\"/>
    </mc:Choice>
  </mc:AlternateContent>
  <bookViews>
    <workbookView xWindow="0" yWindow="0" windowWidth="28800" windowHeight="12315"/>
  </bookViews>
  <sheets>
    <sheet name="выб юниоры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4" i="1" l="1"/>
  <c r="F84" i="1"/>
  <c r="D84" i="1"/>
  <c r="G76" i="1"/>
  <c r="G75" i="1"/>
  <c r="G72" i="1" s="1"/>
  <c r="G71" i="1" s="1"/>
  <c r="G74" i="1"/>
  <c r="G73" i="1"/>
  <c r="I73" i="1"/>
  <c r="I70" i="1" l="1"/>
  <c r="I74" i="1"/>
  <c r="I71" i="1"/>
  <c r="I75" i="1"/>
  <c r="I72" i="1"/>
  <c r="I76" i="1"/>
</calcChain>
</file>

<file path=xl/sharedStrings.xml><?xml version="1.0" encoding="utf-8"?>
<sst xmlns="http://schemas.openxmlformats.org/spreadsheetml/2006/main" count="184" uniqueCount="100">
  <si>
    <t>Министерство спорта Российской федерации</t>
  </si>
  <si>
    <t>Федерация велосипедного спорта России</t>
  </si>
  <si>
    <t/>
  </si>
  <si>
    <t>ПЕРВЕНСТВО РОССИИ</t>
  </si>
  <si>
    <t>по велосипедному спорту</t>
  </si>
  <si>
    <t>ИТОГОВЫЙ ПРОТОКОЛ</t>
  </si>
  <si>
    <t>трек - гонка с выбыванием</t>
  </si>
  <si>
    <t>Юниоры 17-18 лет</t>
  </si>
  <si>
    <t>МЕСТО ПРОВЕДЕНИЯ: г. Санкт-Петербург</t>
  </si>
  <si>
    <t>№ ВРВС: 0080331811Я</t>
  </si>
  <si>
    <t>ДАТА ПРОВЕДЕНИЯ: 6 Октября 2024 года</t>
  </si>
  <si>
    <t>№ ЕКП 2024: 2008780022017487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</si>
  <si>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</si>
  <si>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</si>
  <si>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</si>
  <si>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велотрек "Локосфинкс" 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</si>
  <si>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</si>
  <si>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</si>
  <si>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</si>
  <si>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</si>
  <si>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</si>
  <si>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</si>
  <si>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</si>
  <si>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Михайлова И.Н. (ВК, Санкт-Петербург)</t>
  </si>
  <si>
    <t>ДИСТАНЦИЯ: ДЛИНА КРУГА/КРУГОВ:    0,250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</si>
  <si>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</si>
  <si>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</si>
  <si>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</si>
  <si>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</si>
  <si>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</si>
  <si>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</si>
  <si>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</si>
  <si>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</si>
  <si>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</si>
  <si>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МС</t>
  </si>
  <si>
    <t>КМС</t>
  </si>
  <si>
    <t>Гонщик № 147 Суятин Мирослав (10104123420)-Тульская область -понижение  (отклонение от выбранной линии,мешающее или создающее опасность для другого гонщика) ст. ДК 10.008.5.1 (непрямолинейная езда)</t>
  </si>
  <si>
    <t>ПОГОДНЫЕ УСЛОВИЯ</t>
  </si>
  <si>
    <t>СТАТИСТИКА ГОНКИ</t>
  </si>
  <si>
    <t>Температура: +25</t>
  </si>
  <si>
    <t>Субъектов РФ</t>
  </si>
  <si>
    <t>ЗМС</t>
  </si>
  <si>
    <t>Влажность: 65 %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</si>
  <si>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</si>
  <si>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</si>
  <si>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</si>
  <si>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</si>
  <si>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</si>
  <si>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</si>
  <si>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</si>
  <si>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</si>
  <si>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</si>
  <si>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</si>
  <si>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</si>
  <si>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</si>
  <si>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</si>
  <si>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</si>
  <si>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Яковлев Матвей</t>
  </si>
  <si>
    <t>Кокунов Григорий</t>
  </si>
  <si>
    <t xml:space="preserve">Санкт-Петербург </t>
  </si>
  <si>
    <t>Созинов Владислав</t>
  </si>
  <si>
    <t>Новолодский Ростислав</t>
  </si>
  <si>
    <t>Суятин Мирослав</t>
  </si>
  <si>
    <t>Тульская область</t>
  </si>
  <si>
    <t>Гончаров Александр</t>
  </si>
  <si>
    <t>Смирнов Андрей</t>
  </si>
  <si>
    <t>Бортник Иван</t>
  </si>
  <si>
    <t>Москва</t>
  </si>
  <si>
    <t>Скорняков Борис</t>
  </si>
  <si>
    <t>Хворостов Богдан</t>
  </si>
  <si>
    <t xml:space="preserve">Зырянов Кирилл </t>
  </si>
  <si>
    <t>Гербут Дмитрий</t>
  </si>
  <si>
    <t>Клишов Николай</t>
  </si>
  <si>
    <t>Керницкий Максим</t>
  </si>
  <si>
    <t>Степанов Тарас</t>
  </si>
  <si>
    <t>Ленинградская область</t>
  </si>
  <si>
    <t>Яцина Артем</t>
  </si>
  <si>
    <t>Быков Антон</t>
  </si>
  <si>
    <t>Грамарчук Трофим</t>
  </si>
  <si>
    <t>Михайлов Даниил</t>
  </si>
  <si>
    <t>Никонов Александр</t>
  </si>
  <si>
    <t xml:space="preserve">Кезерев Николай </t>
  </si>
  <si>
    <t>Вешняков Даниил</t>
  </si>
  <si>
    <t>Демирчян Артак</t>
  </si>
  <si>
    <t>Клюев Артем</t>
  </si>
  <si>
    <t>Сидоров Григорий</t>
  </si>
  <si>
    <t>Ломов Кирилл</t>
  </si>
  <si>
    <t xml:space="preserve">Свиловский Денис </t>
  </si>
  <si>
    <t>Придатченко Егор</t>
  </si>
  <si>
    <t>Гречишкин Кирилл</t>
  </si>
  <si>
    <t>Сысоев Игнат</t>
  </si>
  <si>
    <t>Маликов Руслан</t>
  </si>
  <si>
    <t>Петухов Максим</t>
  </si>
  <si>
    <t xml:space="preserve">Свиловский Данил </t>
  </si>
  <si>
    <t>Григорьев Артемий</t>
  </si>
  <si>
    <t>Рябов Александр</t>
  </si>
  <si>
    <t>Константинов Феликс</t>
  </si>
  <si>
    <t>Колоколов Максим</t>
  </si>
  <si>
    <t>Продченко Павел</t>
  </si>
  <si>
    <t>Минаев Иван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</si>
</sst>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.00"/>
    <numFmt numFmtId="165" formatCode="0.000"/>
    <numFmt numFmtId="166" formatCode="mm:ss.000"/>
    <numFmt numFmtId="167" formatCode="yyyy"/>
  </numFmts>
  <fonts count="19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8"/>
      <name val="Arial Cyr"/>
      <charset val="204"/>
    </font>
    <font>
      <sz val="9"/>
      <name val="Calibri"/>
      <family val="2"/>
      <charset val="204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 wrapText="1"/>
    </xf>
    <xf numFmtId="164" fontId="9" fillId="0" borderId="17" xfId="0" applyNumberFormat="1" applyFont="1" applyBorder="1" applyAlignment="1">
      <alignment horizontal="left" vertical="center" wrapText="1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4" fontId="2" fillId="0" borderId="19" xfId="0" applyNumberFormat="1" applyFont="1" applyBorder="1" applyAlignment="1">
      <alignment vertical="center"/>
    </xf>
    <xf numFmtId="164" fontId="9" fillId="0" borderId="20" xfId="0" applyNumberFormat="1" applyFont="1" applyBorder="1" applyAlignment="1">
      <alignment horizontal="left" vertical="center"/>
    </xf>
    <xf numFmtId="165" fontId="9" fillId="0" borderId="21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14" fontId="2" fillId="0" borderId="23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 wrapText="1"/>
    </xf>
    <xf numFmtId="14" fontId="10" fillId="3" borderId="25" xfId="1" applyNumberFormat="1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14" fontId="13" fillId="0" borderId="28" xfId="0" applyNumberFormat="1" applyFont="1" applyBorder="1" applyAlignment="1">
      <alignment horizontal="center" vertical="center"/>
    </xf>
    <xf numFmtId="166" fontId="12" fillId="0" borderId="28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166" fontId="12" fillId="0" borderId="29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5" fillId="0" borderId="3" xfId="2" applyFont="1" applyBorder="1" applyAlignment="1">
      <alignment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167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/>
    </xf>
    <xf numFmtId="0" fontId="15" fillId="0" borderId="0" xfId="2" applyFont="1" applyBorder="1" applyAlignment="1">
      <alignment vertical="center" wrapText="1"/>
    </xf>
    <xf numFmtId="14" fontId="14" fillId="0" borderId="0" xfId="0" applyNumberFormat="1" applyFont="1" applyBorder="1" applyAlignment="1">
      <alignment horizontal="center" vertical="center" wrapText="1"/>
    </xf>
    <xf numFmtId="167" fontId="14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vertical="center" wrapText="1"/>
    </xf>
    <xf numFmtId="164" fontId="14" fillId="0" borderId="6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6" fillId="3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vertical="center"/>
    </xf>
    <xf numFmtId="0" fontId="6" fillId="3" borderId="32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9" fontId="2" fillId="0" borderId="14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9" fontId="2" fillId="0" borderId="14" xfId="0" applyNumberFormat="1" applyFont="1" applyBorder="1" applyAlignment="1">
      <alignment horizontal="left" vertical="center"/>
    </xf>
    <xf numFmtId="49" fontId="2" fillId="0" borderId="28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/>
    </xf>
    <xf numFmtId="0" fontId="18" fillId="0" borderId="21" xfId="0" applyFont="1" applyBorder="1" applyAlignment="1">
      <alignment horizontal="center"/>
    </xf>
  </cellXfs>
  <cellStyles count="3">
    <cellStyle name="Обычный" xfId="0" builtinId="0"/>
    <cellStyle name="Обычный_ID4938_RS_1" xfId="2"/>
    <cellStyle name="Обычный_Стартовый протокол Смирнов_20101106_Results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104775</xdr:rowOff>
    </xdr:from>
    <xdr:to>
      <xdr:col>2</xdr:col>
      <xdr:colOff>809625</xdr:colOff>
      <xdr:row>5</xdr:row>
      <xdr:rowOff>228600</xdr:rowOff>
    </xdr:to>
    <xdr:pic>
      <xdr:nvPicPr>
        <xdr:cNvPr id="2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5"/>
          <a:ext cx="1828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1314450</xdr:colOff>
      <xdr:row>0</xdr:row>
      <xdr:rowOff>9525</xdr:rowOff>
    </xdr:from>
    <xdr:to>
      <xdr:col>8</xdr:col>
      <xdr:colOff>990600</xdr:colOff>
      <xdr:row>5</xdr:row>
      <xdr:rowOff>219075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9525"/>
          <a:ext cx="10287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742950</xdr:colOff>
      <xdr:row>77</xdr:row>
      <xdr:rowOff>38100</xdr:rowOff>
    </xdr:from>
    <xdr:to>
      <xdr:col>8</xdr:col>
      <xdr:colOff>885825</xdr:colOff>
      <xdr:row>83</xdr:row>
      <xdr:rowOff>57150</xdr:rowOff>
    </xdr:to>
    <xdr:pic>
      <xdr:nvPicPr>
        <xdr:cNvPr id="4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15020925"/>
          <a:ext cx="14954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533400</xdr:colOff>
      <xdr:row>79</xdr:row>
      <xdr:rowOff>0</xdr:rowOff>
    </xdr:from>
    <xdr:to>
      <xdr:col>6</xdr:col>
      <xdr:colOff>704850</xdr:colOff>
      <xdr:row>82</xdr:row>
      <xdr:rowOff>133350</xdr:rowOff>
    </xdr:to>
    <xdr:pic>
      <xdr:nvPicPr>
        <xdr:cNvPr id="5" name="Рисунок 4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5306675"/>
          <a:ext cx="781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571500</xdr:colOff>
      <xdr:row>77</xdr:row>
      <xdr:rowOff>123825</xdr:rowOff>
    </xdr:from>
    <xdr:to>
      <xdr:col>4</xdr:col>
      <xdr:colOff>390525</xdr:colOff>
      <xdr:row>83</xdr:row>
      <xdr:rowOff>95250</xdr:rowOff>
    </xdr:to>
    <xdr:pic>
      <xdr:nvPicPr>
        <xdr:cNvPr id="6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5106650"/>
          <a:ext cx="1504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tabSelected="1" zoomScaleNormal="100" workbookViewId="0">
      <selection activeCell="K52" sqref="K52"/>
    </sheetView>
  </sheetViews>
  <sheetFormatPr defaultRowHeight="12.75" x14ac:dyDescent="0.2"/>
  <cols>
    <col min="3" max="3" width="14" customWidth="1"/>
    <col min="4" max="4" width="25.28515625" customWidth="1"/>
    <col min="5" max="5" width="15" customWidth="1"/>
    <col min="7" max="7" width="24.5703125" customWidth="1"/>
    <col min="8" max="8" width="20.28515625" customWidth="1"/>
    <col min="9" max="9" width="22.5703125" customWidth="1"/>
    <col min="11" max="11" width="12" bestFit="1" customWidth="1"/>
  </cols>
  <sheetData>
    <row r="1" spans="1:9" ht="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4.5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4.5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4.5" customHeight="1" x14ac:dyDescent="0.2">
      <c r="A5" s="2" t="s">
        <v>2</v>
      </c>
      <c r="B5" s="2"/>
      <c r="C5" s="2"/>
      <c r="D5" s="2"/>
      <c r="E5" s="2"/>
      <c r="F5" s="2"/>
      <c r="G5" s="2"/>
      <c r="H5" s="2"/>
      <c r="I5" s="2"/>
    </row>
    <row r="6" spans="1:9" ht="26.25" x14ac:dyDescent="0.2">
      <c r="A6" s="3" t="s">
        <v>3</v>
      </c>
      <c r="B6" s="3"/>
      <c r="C6" s="3"/>
      <c r="D6" s="3"/>
      <c r="E6" s="3"/>
      <c r="F6" s="3"/>
      <c r="G6" s="3"/>
      <c r="H6" s="3"/>
      <c r="I6" s="3"/>
    </row>
    <row r="7" spans="1:9" ht="26.25" x14ac:dyDescent="0.2">
      <c r="A7" s="3" t="s">
        <v>4</v>
      </c>
      <c r="B7" s="3"/>
      <c r="C7" s="3"/>
      <c r="D7" s="3"/>
      <c r="E7" s="3"/>
      <c r="F7" s="3"/>
      <c r="G7" s="3"/>
      <c r="H7" s="3"/>
      <c r="I7" s="3"/>
    </row>
    <row r="8" spans="1:9" ht="7.5" customHeight="1" thickBot="1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ht="19.5" thickTop="1" x14ac:dyDescent="0.2">
      <c r="A9" s="5" t="s">
        <v>5</v>
      </c>
      <c r="B9" s="6"/>
      <c r="C9" s="6"/>
      <c r="D9" s="6"/>
      <c r="E9" s="6"/>
      <c r="F9" s="6"/>
      <c r="G9" s="6"/>
      <c r="H9" s="6"/>
      <c r="I9" s="7"/>
    </row>
    <row r="10" spans="1:9" ht="18.75" x14ac:dyDescent="0.2">
      <c r="A10" s="8" t="s">
        <v>6</v>
      </c>
      <c r="B10" s="9"/>
      <c r="C10" s="9"/>
      <c r="D10" s="9"/>
      <c r="E10" s="9"/>
      <c r="F10" s="9"/>
      <c r="G10" s="9"/>
      <c r="H10" s="9"/>
      <c r="I10" s="10"/>
    </row>
    <row r="11" spans="1:9" ht="18.75" x14ac:dyDescent="0.2">
      <c r="A11" s="11" t="s">
        <v>7</v>
      </c>
      <c r="B11" s="12"/>
      <c r="C11" s="12"/>
      <c r="D11" s="12"/>
      <c r="E11" s="12"/>
      <c r="F11" s="12"/>
      <c r="G11" s="12"/>
      <c r="H11" s="12"/>
      <c r="I11" s="13"/>
    </row>
    <row r="12" spans="1:9" ht="18.75" x14ac:dyDescent="0.2">
      <c r="A12" s="14"/>
      <c r="B12" s="15"/>
      <c r="C12" s="15"/>
      <c r="D12" s="15"/>
      <c r="E12" s="15"/>
      <c r="F12" s="15"/>
      <c r="G12" s="15"/>
      <c r="H12" s="15"/>
      <c r="I12" s="16"/>
    </row>
    <row r="13" spans="1:9" ht="15.75" x14ac:dyDescent="0.2">
      <c r="A13" s="17" t="s">
        <v>8</v>
      </c>
      <c r="B13" s="18"/>
      <c r="C13" s="18"/>
      <c r="D13" s="18"/>
      <c r="E13" s="19"/>
      <c r="F13" s="20"/>
      <c r="G13" s="21"/>
      <c r="H13" s="22"/>
      <c r="I13" s="23" t="s">
        <v>9</v>
      </c>
    </row>
    <row r="14" spans="1:9" ht="15.75" x14ac:dyDescent="0.2">
      <c r="A14" s="24" t="s">
        <v>10</v>
      </c>
      <c r="B14" s="25"/>
      <c r="C14" s="25"/>
      <c r="D14" s="25"/>
      <c r="E14" s="26"/>
      <c r="F14" s="27"/>
      <c r="G14" s="28"/>
      <c r="H14" s="29"/>
      <c r="I14" s="30" t="s">
        <v>11</v>
      </c>
    </row>
    <row r="15" spans="1:9" ht="15" x14ac:dyDescent="0.2">
      <c r="A15" s="31" t="s">
        <v>12</v>
      </c>
      <c r="B15" s="32"/>
      <c r="C15" s="32"/>
      <c r="D15" s="32"/>
      <c r="E15" s="32"/>
      <c r="F15" s="32"/>
      <c r="G15" s="33"/>
      <c r="H15" s="34" t="s">
        <v>13</v>
      </c>
      <c r="I15" s="35"/>
    </row>
    <row r="16" spans="1:9" ht="15" x14ac:dyDescent="0.2">
      <c r="A16" s="36" t="s">
        <v>14</v>
      </c>
      <c r="B16" s="37"/>
      <c r="C16" s="37"/>
      <c r="D16" s="38"/>
      <c r="E16" s="39" t="s">
        <v>2</v>
      </c>
      <c r="F16" s="38"/>
      <c r="G16" s="39"/>
      <c r="H16" s="40" t="s">
        <v>15</v>
      </c>
      <c r="I16" s="41"/>
    </row>
    <row r="17" spans="1:9" ht="15" x14ac:dyDescent="0.2">
      <c r="A17" s="36" t="s">
        <v>16</v>
      </c>
      <c r="B17" s="37"/>
      <c r="C17" s="37"/>
      <c r="D17" s="39"/>
      <c r="E17" s="42"/>
      <c r="F17" s="38"/>
      <c r="G17" s="43" t="s">
        <v>17</v>
      </c>
      <c r="H17" s="44" t="s">
        <v>18</v>
      </c>
      <c r="I17" s="45"/>
    </row>
    <row r="18" spans="1:9" ht="15" x14ac:dyDescent="0.2">
      <c r="A18" s="36" t="s">
        <v>19</v>
      </c>
      <c r="B18" s="37"/>
      <c r="C18" s="37"/>
      <c r="D18" s="39"/>
      <c r="E18" s="42"/>
      <c r="F18" s="38"/>
      <c r="G18" s="43" t="s">
        <v>20</v>
      </c>
      <c r="H18" s="44" t="s">
        <v>21</v>
      </c>
      <c r="I18" s="45"/>
    </row>
    <row r="19" spans="1:9" ht="15.75" thickBot="1" x14ac:dyDescent="0.25">
      <c r="A19" s="46" t="s">
        <v>22</v>
      </c>
      <c r="B19" s="47"/>
      <c r="C19" s="47"/>
      <c r="D19" s="48"/>
      <c r="E19" s="49"/>
      <c r="F19" s="48"/>
      <c r="G19" s="43" t="s">
        <v>23</v>
      </c>
      <c r="H19" s="50" t="s">
        <v>24</v>
      </c>
      <c r="I19" s="51"/>
    </row>
    <row r="20" spans="1:9" ht="14.25" thickTop="1" thickBot="1" x14ac:dyDescent="0.25">
      <c r="A20" s="52"/>
      <c r="B20" s="53"/>
      <c r="C20" s="53"/>
      <c r="D20" s="54"/>
      <c r="E20" s="55"/>
      <c r="F20" s="54"/>
      <c r="G20" s="54"/>
      <c r="H20" s="56"/>
      <c r="I20" s="56"/>
    </row>
    <row r="21" spans="1:9" ht="26.25" thickTop="1" x14ac:dyDescent="0.2">
      <c r="A21" s="57" t="s">
        <v>25</v>
      </c>
      <c r="B21" s="58" t="s">
        <v>26</v>
      </c>
      <c r="C21" s="58" t="s">
        <v>27</v>
      </c>
      <c r="D21" s="58" t="s">
        <v>28</v>
      </c>
      <c r="E21" s="59" t="s">
        <v>29</v>
      </c>
      <c r="F21" s="58" t="s">
        <v>30</v>
      </c>
      <c r="G21" s="58" t="s">
        <v>31</v>
      </c>
      <c r="H21" s="60" t="s">
        <v>32</v>
      </c>
      <c r="I21" s="61" t="s">
        <v>33</v>
      </c>
    </row>
    <row r="22" spans="1:9" ht="16.5" customHeight="1" x14ac:dyDescent="0.2">
      <c r="A22" s="62">
        <v>1</v>
      </c>
      <c r="B22" s="63">
        <v>36</v>
      </c>
      <c r="C22" s="64">
        <v>10137271653</v>
      </c>
      <c r="D22" s="65" t="s">
        <v>57</v>
      </c>
      <c r="E22" s="66">
        <v>39469</v>
      </c>
      <c r="F22" s="66" t="s">
        <v>35</v>
      </c>
      <c r="G22" s="66" t="s">
        <v>59</v>
      </c>
      <c r="H22" s="67" t="s">
        <v>34</v>
      </c>
      <c r="I22" s="68"/>
    </row>
    <row r="23" spans="1:9" ht="16.5" customHeight="1" x14ac:dyDescent="0.2">
      <c r="A23" s="62">
        <v>2</v>
      </c>
      <c r="B23" s="63">
        <v>91</v>
      </c>
      <c r="C23" s="64">
        <v>10083324091</v>
      </c>
      <c r="D23" s="65" t="s">
        <v>58</v>
      </c>
      <c r="E23" s="66">
        <v>39854</v>
      </c>
      <c r="F23" s="66" t="s">
        <v>35</v>
      </c>
      <c r="G23" s="66" t="s">
        <v>59</v>
      </c>
      <c r="H23" s="67" t="s">
        <v>34</v>
      </c>
      <c r="I23" s="68"/>
    </row>
    <row r="24" spans="1:9" ht="16.5" customHeight="1" x14ac:dyDescent="0.2">
      <c r="A24" s="62">
        <v>3</v>
      </c>
      <c r="B24" s="63">
        <v>90</v>
      </c>
      <c r="C24" s="64">
        <v>10092621543</v>
      </c>
      <c r="D24" s="65" t="s">
        <v>60</v>
      </c>
      <c r="E24" s="66">
        <v>38970</v>
      </c>
      <c r="F24" s="66" t="s">
        <v>34</v>
      </c>
      <c r="G24" s="66" t="s">
        <v>59</v>
      </c>
      <c r="H24" s="67" t="s">
        <v>34</v>
      </c>
      <c r="I24" s="68"/>
    </row>
    <row r="25" spans="1:9" ht="16.5" customHeight="1" x14ac:dyDescent="0.2">
      <c r="A25" s="62">
        <v>4</v>
      </c>
      <c r="B25" s="63">
        <v>34</v>
      </c>
      <c r="C25" s="64">
        <v>10125311654</v>
      </c>
      <c r="D25" s="65" t="s">
        <v>61</v>
      </c>
      <c r="E25" s="66">
        <v>39586</v>
      </c>
      <c r="F25" s="66" t="s">
        <v>35</v>
      </c>
      <c r="G25" s="66" t="s">
        <v>59</v>
      </c>
      <c r="H25" s="67" t="s">
        <v>34</v>
      </c>
      <c r="I25" s="68"/>
    </row>
    <row r="26" spans="1:9" ht="16.5" customHeight="1" x14ac:dyDescent="0.2">
      <c r="A26" s="62">
        <v>5</v>
      </c>
      <c r="B26" s="63">
        <v>147</v>
      </c>
      <c r="C26" s="64">
        <v>10104123420</v>
      </c>
      <c r="D26" s="65" t="s">
        <v>62</v>
      </c>
      <c r="E26" s="66">
        <v>38726</v>
      </c>
      <c r="F26" s="66" t="s">
        <v>34</v>
      </c>
      <c r="G26" s="66" t="s">
        <v>63</v>
      </c>
      <c r="H26" s="67" t="s">
        <v>35</v>
      </c>
      <c r="I26" s="68"/>
    </row>
    <row r="27" spans="1:9" ht="16.5" customHeight="1" x14ac:dyDescent="0.2">
      <c r="A27" s="62">
        <v>6</v>
      </c>
      <c r="B27" s="63">
        <v>82</v>
      </c>
      <c r="C27" s="64">
        <v>10105978645</v>
      </c>
      <c r="D27" s="65" t="s">
        <v>64</v>
      </c>
      <c r="E27" s="66">
        <v>39215</v>
      </c>
      <c r="F27" s="66" t="s">
        <v>35</v>
      </c>
      <c r="G27" s="66" t="s">
        <v>59</v>
      </c>
      <c r="H27" s="67" t="s">
        <v>35</v>
      </c>
      <c r="I27" s="68"/>
    </row>
    <row r="28" spans="1:9" ht="16.5" customHeight="1" x14ac:dyDescent="0.2">
      <c r="A28" s="62">
        <v>7</v>
      </c>
      <c r="B28" s="63">
        <v>38</v>
      </c>
      <c r="C28" s="64">
        <v>10137306312</v>
      </c>
      <c r="D28" s="65" t="s">
        <v>65</v>
      </c>
      <c r="E28" s="66">
        <v>39974</v>
      </c>
      <c r="F28" s="66" t="s">
        <v>35</v>
      </c>
      <c r="G28" s="66" t="s">
        <v>59</v>
      </c>
      <c r="H28" s="67" t="s">
        <v>35</v>
      </c>
      <c r="I28" s="68"/>
    </row>
    <row r="29" spans="1:9" ht="16.5" customHeight="1" x14ac:dyDescent="0.2">
      <c r="A29" s="62">
        <v>8</v>
      </c>
      <c r="B29" s="63">
        <v>114</v>
      </c>
      <c r="C29" s="64">
        <v>10113386213</v>
      </c>
      <c r="D29" s="65" t="s">
        <v>66</v>
      </c>
      <c r="E29" s="66">
        <v>39330</v>
      </c>
      <c r="F29" s="66" t="s">
        <v>35</v>
      </c>
      <c r="G29" s="66" t="s">
        <v>67</v>
      </c>
      <c r="H29" s="67" t="s">
        <v>35</v>
      </c>
      <c r="I29" s="68"/>
    </row>
    <row r="30" spans="1:9" ht="16.5" customHeight="1" x14ac:dyDescent="0.2">
      <c r="A30" s="62">
        <v>9</v>
      </c>
      <c r="B30" s="63">
        <v>39</v>
      </c>
      <c r="C30" s="64">
        <v>10137272259</v>
      </c>
      <c r="D30" s="65" t="s">
        <v>68</v>
      </c>
      <c r="E30" s="66">
        <v>39956</v>
      </c>
      <c r="F30" s="66" t="s">
        <v>35</v>
      </c>
      <c r="G30" s="66" t="s">
        <v>59</v>
      </c>
      <c r="H30" s="67"/>
      <c r="I30" s="68"/>
    </row>
    <row r="31" spans="1:9" ht="16.5" customHeight="1" x14ac:dyDescent="0.2">
      <c r="A31" s="62">
        <v>10</v>
      </c>
      <c r="B31" s="63">
        <v>80</v>
      </c>
      <c r="C31" s="64">
        <v>10106037350</v>
      </c>
      <c r="D31" s="65" t="s">
        <v>69</v>
      </c>
      <c r="E31" s="66">
        <v>39137</v>
      </c>
      <c r="F31" s="66" t="s">
        <v>35</v>
      </c>
      <c r="G31" s="66" t="s">
        <v>59</v>
      </c>
      <c r="H31" s="67"/>
      <c r="I31" s="68"/>
    </row>
    <row r="32" spans="1:9" ht="16.5" customHeight="1" x14ac:dyDescent="0.2">
      <c r="A32" s="62">
        <v>11</v>
      </c>
      <c r="B32" s="63">
        <v>45</v>
      </c>
      <c r="C32" s="64">
        <v>10148051686</v>
      </c>
      <c r="D32" s="65" t="s">
        <v>70</v>
      </c>
      <c r="E32" s="66">
        <v>40324</v>
      </c>
      <c r="F32" s="66" t="s">
        <v>35</v>
      </c>
      <c r="G32" s="66" t="s">
        <v>59</v>
      </c>
      <c r="H32" s="67"/>
      <c r="I32" s="68"/>
    </row>
    <row r="33" spans="1:9" ht="16.5" customHeight="1" x14ac:dyDescent="0.2">
      <c r="A33" s="62">
        <v>12</v>
      </c>
      <c r="B33" s="63">
        <v>146</v>
      </c>
      <c r="C33" s="64">
        <v>10094202643</v>
      </c>
      <c r="D33" s="65" t="s">
        <v>71</v>
      </c>
      <c r="E33" s="66">
        <v>39402</v>
      </c>
      <c r="F33" s="66" t="s">
        <v>35</v>
      </c>
      <c r="G33" s="66" t="s">
        <v>63</v>
      </c>
      <c r="H33" s="67"/>
      <c r="I33" s="68"/>
    </row>
    <row r="34" spans="1:9" ht="16.5" customHeight="1" x14ac:dyDescent="0.2">
      <c r="A34" s="62">
        <v>13</v>
      </c>
      <c r="B34" s="63">
        <v>41</v>
      </c>
      <c r="C34" s="64">
        <v>10137306716</v>
      </c>
      <c r="D34" s="65" t="s">
        <v>72</v>
      </c>
      <c r="E34" s="66">
        <v>39955</v>
      </c>
      <c r="F34" s="66" t="s">
        <v>35</v>
      </c>
      <c r="G34" s="66" t="s">
        <v>59</v>
      </c>
      <c r="H34" s="67"/>
      <c r="I34" s="68"/>
    </row>
    <row r="35" spans="1:9" ht="16.5" customHeight="1" x14ac:dyDescent="0.2">
      <c r="A35" s="62">
        <v>14</v>
      </c>
      <c r="B35" s="63">
        <v>88</v>
      </c>
      <c r="C35" s="64">
        <v>10092183326</v>
      </c>
      <c r="D35" s="65" t="s">
        <v>73</v>
      </c>
      <c r="E35" s="66">
        <v>38983</v>
      </c>
      <c r="F35" s="66" t="s">
        <v>35</v>
      </c>
      <c r="G35" s="66" t="s">
        <v>59</v>
      </c>
      <c r="H35" s="67"/>
      <c r="I35" s="68"/>
    </row>
    <row r="36" spans="1:9" ht="16.5" customHeight="1" x14ac:dyDescent="0.2">
      <c r="A36" s="62">
        <v>15</v>
      </c>
      <c r="B36" s="63">
        <v>164</v>
      </c>
      <c r="C36" s="64">
        <v>10034922711</v>
      </c>
      <c r="D36" s="65" t="s">
        <v>74</v>
      </c>
      <c r="E36" s="66">
        <v>39611</v>
      </c>
      <c r="F36" s="66" t="s">
        <v>35</v>
      </c>
      <c r="G36" s="66" t="s">
        <v>75</v>
      </c>
      <c r="H36" s="67"/>
      <c r="I36" s="68"/>
    </row>
    <row r="37" spans="1:9" ht="16.5" customHeight="1" x14ac:dyDescent="0.2">
      <c r="A37" s="62">
        <v>16</v>
      </c>
      <c r="B37" s="63">
        <v>43</v>
      </c>
      <c r="C37" s="64">
        <v>10144862915</v>
      </c>
      <c r="D37" s="65" t="s">
        <v>76</v>
      </c>
      <c r="E37" s="66">
        <v>40126</v>
      </c>
      <c r="F37" s="66" t="s">
        <v>35</v>
      </c>
      <c r="G37" s="66" t="s">
        <v>59</v>
      </c>
      <c r="H37" s="67"/>
      <c r="I37" s="68"/>
    </row>
    <row r="38" spans="1:9" ht="16.5" customHeight="1" x14ac:dyDescent="0.2">
      <c r="A38" s="62">
        <v>17</v>
      </c>
      <c r="B38" s="63">
        <v>156</v>
      </c>
      <c r="C38" s="64">
        <v>10104596696</v>
      </c>
      <c r="D38" s="65" t="s">
        <v>77</v>
      </c>
      <c r="E38" s="66">
        <v>38940</v>
      </c>
      <c r="F38" s="66" t="s">
        <v>35</v>
      </c>
      <c r="G38" s="66" t="s">
        <v>63</v>
      </c>
      <c r="H38" s="67"/>
      <c r="I38" s="68"/>
    </row>
    <row r="39" spans="1:9" ht="16.5" customHeight="1" x14ac:dyDescent="0.2">
      <c r="A39" s="62">
        <v>18</v>
      </c>
      <c r="B39" s="63">
        <v>79</v>
      </c>
      <c r="C39" s="64">
        <v>10116165463</v>
      </c>
      <c r="D39" s="65" t="s">
        <v>78</v>
      </c>
      <c r="E39" s="66">
        <v>39120</v>
      </c>
      <c r="F39" s="66" t="s">
        <v>35</v>
      </c>
      <c r="G39" s="66" t="s">
        <v>59</v>
      </c>
      <c r="H39" s="67"/>
      <c r="I39" s="68"/>
    </row>
    <row r="40" spans="1:9" ht="16.5" customHeight="1" x14ac:dyDescent="0.2">
      <c r="A40" s="62">
        <v>19</v>
      </c>
      <c r="B40" s="63">
        <v>76</v>
      </c>
      <c r="C40" s="64">
        <v>10113341652</v>
      </c>
      <c r="D40" s="65" t="s">
        <v>79</v>
      </c>
      <c r="E40" s="66">
        <v>39801</v>
      </c>
      <c r="F40" s="66" t="s">
        <v>35</v>
      </c>
      <c r="G40" s="66" t="s">
        <v>59</v>
      </c>
      <c r="H40" s="67"/>
      <c r="I40" s="68"/>
    </row>
    <row r="41" spans="1:9" ht="16.5" customHeight="1" x14ac:dyDescent="0.2">
      <c r="A41" s="62">
        <v>20</v>
      </c>
      <c r="B41" s="63">
        <v>89</v>
      </c>
      <c r="C41" s="64">
        <v>10091550301</v>
      </c>
      <c r="D41" s="65" t="s">
        <v>80</v>
      </c>
      <c r="E41" s="66">
        <v>38875</v>
      </c>
      <c r="F41" s="66" t="s">
        <v>35</v>
      </c>
      <c r="G41" s="66" t="s">
        <v>59</v>
      </c>
      <c r="H41" s="67"/>
      <c r="I41" s="68"/>
    </row>
    <row r="42" spans="1:9" ht="16.5" customHeight="1" x14ac:dyDescent="0.2">
      <c r="A42" s="62">
        <v>21</v>
      </c>
      <c r="B42" s="63">
        <v>165</v>
      </c>
      <c r="C42" s="64">
        <v>10123564341</v>
      </c>
      <c r="D42" s="65" t="s">
        <v>81</v>
      </c>
      <c r="E42" s="66">
        <v>39672</v>
      </c>
      <c r="F42" s="66" t="s">
        <v>35</v>
      </c>
      <c r="G42" s="66" t="s">
        <v>75</v>
      </c>
      <c r="H42" s="67"/>
      <c r="I42" s="68"/>
    </row>
    <row r="43" spans="1:9" ht="16.5" customHeight="1" x14ac:dyDescent="0.2">
      <c r="A43" s="62">
        <v>22</v>
      </c>
      <c r="B43" s="63">
        <v>40</v>
      </c>
      <c r="C43" s="64">
        <v>10137307322</v>
      </c>
      <c r="D43" s="65" t="s">
        <v>82</v>
      </c>
      <c r="E43" s="66">
        <v>39527</v>
      </c>
      <c r="F43" s="66" t="s">
        <v>35</v>
      </c>
      <c r="G43" s="66" t="s">
        <v>59</v>
      </c>
      <c r="H43" s="67"/>
      <c r="I43" s="68"/>
    </row>
    <row r="44" spans="1:9" ht="16.5" customHeight="1" x14ac:dyDescent="0.2">
      <c r="A44" s="62">
        <v>23</v>
      </c>
      <c r="B44" s="63">
        <v>166</v>
      </c>
      <c r="C44" s="64">
        <v>10111627378</v>
      </c>
      <c r="D44" s="65" t="s">
        <v>83</v>
      </c>
      <c r="E44" s="66">
        <v>39242</v>
      </c>
      <c r="F44" s="66" t="s">
        <v>35</v>
      </c>
      <c r="G44" s="66" t="s">
        <v>75</v>
      </c>
      <c r="H44" s="67"/>
      <c r="I44" s="68"/>
    </row>
    <row r="45" spans="1:9" ht="6" customHeight="1" x14ac:dyDescent="0.2">
      <c r="A45" s="62"/>
      <c r="B45" s="63"/>
      <c r="C45" s="64"/>
      <c r="D45" s="65"/>
      <c r="E45" s="66"/>
      <c r="F45" s="66"/>
      <c r="G45" s="66"/>
      <c r="H45" s="67"/>
      <c r="I45" s="68"/>
    </row>
    <row r="46" spans="1:9" ht="16.5" customHeight="1" x14ac:dyDescent="0.2">
      <c r="A46" s="62">
        <v>24</v>
      </c>
      <c r="B46" s="63">
        <v>44</v>
      </c>
      <c r="C46" s="64">
        <v>10141468319</v>
      </c>
      <c r="D46" s="65" t="s">
        <v>84</v>
      </c>
      <c r="E46" s="66">
        <v>39917</v>
      </c>
      <c r="F46" s="66" t="s">
        <v>35</v>
      </c>
      <c r="G46" s="66" t="s">
        <v>59</v>
      </c>
      <c r="H46" s="67"/>
      <c r="I46" s="68"/>
    </row>
    <row r="47" spans="1:9" ht="16.5" customHeight="1" x14ac:dyDescent="0.2">
      <c r="A47" s="62">
        <v>24</v>
      </c>
      <c r="B47" s="63">
        <v>155</v>
      </c>
      <c r="C47" s="64">
        <v>10104006717</v>
      </c>
      <c r="D47" s="65" t="s">
        <v>85</v>
      </c>
      <c r="E47" s="66">
        <v>39260</v>
      </c>
      <c r="F47" s="66" t="s">
        <v>35</v>
      </c>
      <c r="G47" s="66" t="s">
        <v>63</v>
      </c>
      <c r="H47" s="67"/>
      <c r="I47" s="68"/>
    </row>
    <row r="48" spans="1:9" ht="16.5" customHeight="1" x14ac:dyDescent="0.2">
      <c r="A48" s="62">
        <v>24</v>
      </c>
      <c r="B48" s="63">
        <v>167</v>
      </c>
      <c r="C48" s="64">
        <v>10116030370</v>
      </c>
      <c r="D48" s="65" t="s">
        <v>86</v>
      </c>
      <c r="E48" s="66">
        <v>39894</v>
      </c>
      <c r="F48" s="66" t="s">
        <v>35</v>
      </c>
      <c r="G48" s="66" t="s">
        <v>75</v>
      </c>
      <c r="H48" s="67"/>
      <c r="I48" s="68"/>
    </row>
    <row r="49" spans="1:10" ht="16.5" customHeight="1" x14ac:dyDescent="0.2">
      <c r="A49" s="62">
        <v>24</v>
      </c>
      <c r="B49" s="63">
        <v>35</v>
      </c>
      <c r="C49" s="64">
        <v>10125311856</v>
      </c>
      <c r="D49" s="65" t="s">
        <v>87</v>
      </c>
      <c r="E49" s="66">
        <v>39525</v>
      </c>
      <c r="F49" s="66" t="s">
        <v>35</v>
      </c>
      <c r="G49" s="66" t="s">
        <v>59</v>
      </c>
      <c r="H49" s="67"/>
      <c r="I49" s="68"/>
    </row>
    <row r="50" spans="1:10" ht="16.5" customHeight="1" x14ac:dyDescent="0.2">
      <c r="A50" s="62">
        <v>24</v>
      </c>
      <c r="B50" s="63">
        <v>131</v>
      </c>
      <c r="C50" s="64">
        <v>10084268530</v>
      </c>
      <c r="D50" s="65" t="s">
        <v>88</v>
      </c>
      <c r="E50" s="66">
        <v>38954</v>
      </c>
      <c r="F50" s="66" t="s">
        <v>34</v>
      </c>
      <c r="G50" s="66" t="s">
        <v>67</v>
      </c>
      <c r="H50" s="67"/>
      <c r="I50" s="68"/>
    </row>
    <row r="51" spans="1:10" ht="16.5" customHeight="1" x14ac:dyDescent="0.2">
      <c r="A51" s="62">
        <v>24</v>
      </c>
      <c r="B51" s="63">
        <v>49</v>
      </c>
      <c r="C51" s="64">
        <v>10148143434</v>
      </c>
      <c r="D51" s="65" t="s">
        <v>89</v>
      </c>
      <c r="E51" s="66">
        <v>40415</v>
      </c>
      <c r="F51" s="66" t="s">
        <v>35</v>
      </c>
      <c r="G51" s="66" t="s">
        <v>59</v>
      </c>
      <c r="H51" s="67"/>
      <c r="I51" s="68"/>
    </row>
    <row r="52" spans="1:10" ht="16.5" customHeight="1" x14ac:dyDescent="0.2">
      <c r="A52" s="62">
        <v>24</v>
      </c>
      <c r="B52" s="63">
        <v>48</v>
      </c>
      <c r="C52" s="64">
        <v>10148084224</v>
      </c>
      <c r="D52" s="65" t="s">
        <v>90</v>
      </c>
      <c r="E52" s="66">
        <v>40289</v>
      </c>
      <c r="F52" s="66" t="s">
        <v>48</v>
      </c>
      <c r="G52" s="66" t="s">
        <v>59</v>
      </c>
      <c r="H52" s="67"/>
      <c r="I52" s="68"/>
    </row>
    <row r="53" spans="1:10" ht="16.5" customHeight="1" x14ac:dyDescent="0.2">
      <c r="A53" s="62">
        <v>24</v>
      </c>
      <c r="B53" s="63">
        <v>75</v>
      </c>
      <c r="C53" s="64">
        <v>10129113246</v>
      </c>
      <c r="D53" s="65" t="s">
        <v>91</v>
      </c>
      <c r="E53" s="66">
        <v>39710</v>
      </c>
      <c r="F53" s="66" t="s">
        <v>35</v>
      </c>
      <c r="G53" s="66" t="s">
        <v>59</v>
      </c>
      <c r="H53" s="67"/>
      <c r="I53" s="68"/>
    </row>
    <row r="54" spans="1:10" ht="16.5" customHeight="1" x14ac:dyDescent="0.2">
      <c r="A54" s="62">
        <v>24</v>
      </c>
      <c r="B54" s="63">
        <v>47</v>
      </c>
      <c r="C54" s="64">
        <v>10142293324</v>
      </c>
      <c r="D54" s="65" t="s">
        <v>92</v>
      </c>
      <c r="E54" s="66">
        <v>40387</v>
      </c>
      <c r="F54" s="66" t="s">
        <v>35</v>
      </c>
      <c r="G54" s="66" t="s">
        <v>59</v>
      </c>
      <c r="H54" s="67"/>
      <c r="I54" s="68"/>
    </row>
    <row r="55" spans="1:10" ht="16.5" customHeight="1" x14ac:dyDescent="0.2">
      <c r="A55" s="62">
        <v>24</v>
      </c>
      <c r="B55" s="63">
        <v>37</v>
      </c>
      <c r="C55" s="64">
        <v>10125311957</v>
      </c>
      <c r="D55" s="65" t="s">
        <v>93</v>
      </c>
      <c r="E55" s="66">
        <v>39525</v>
      </c>
      <c r="F55" s="66" t="s">
        <v>35</v>
      </c>
      <c r="G55" s="66" t="s">
        <v>59</v>
      </c>
      <c r="H55" s="67"/>
      <c r="I55" s="68"/>
    </row>
    <row r="56" spans="1:10" ht="16.5" customHeight="1" x14ac:dyDescent="0.2">
      <c r="A56" s="62">
        <v>24</v>
      </c>
      <c r="B56" s="63">
        <v>74</v>
      </c>
      <c r="C56" s="64">
        <v>10141475288</v>
      </c>
      <c r="D56" s="65" t="s">
        <v>94</v>
      </c>
      <c r="E56" s="66">
        <v>39482</v>
      </c>
      <c r="F56" s="66" t="s">
        <v>35</v>
      </c>
      <c r="G56" s="66" t="s">
        <v>59</v>
      </c>
      <c r="H56" s="67"/>
      <c r="I56" s="68"/>
    </row>
    <row r="57" spans="1:10" ht="16.5" customHeight="1" x14ac:dyDescent="0.2">
      <c r="A57" s="62">
        <v>24</v>
      </c>
      <c r="B57" s="63">
        <v>78</v>
      </c>
      <c r="C57" s="64">
        <v>10105798688</v>
      </c>
      <c r="D57" s="65" t="s">
        <v>95</v>
      </c>
      <c r="E57" s="66">
        <v>39205</v>
      </c>
      <c r="F57" s="66" t="s">
        <v>35</v>
      </c>
      <c r="G57" s="66" t="s">
        <v>59</v>
      </c>
      <c r="H57" s="67"/>
      <c r="I57" s="68"/>
    </row>
    <row r="58" spans="1:10" ht="16.5" customHeight="1" x14ac:dyDescent="0.2">
      <c r="A58" s="62">
        <v>24</v>
      </c>
      <c r="B58" s="63">
        <v>46</v>
      </c>
      <c r="C58" s="64">
        <v>10132607771</v>
      </c>
      <c r="D58" s="65" t="s">
        <v>96</v>
      </c>
      <c r="E58" s="66">
        <v>40255</v>
      </c>
      <c r="F58" s="66" t="s">
        <v>35</v>
      </c>
      <c r="G58" s="66" t="s">
        <v>59</v>
      </c>
      <c r="H58" s="67"/>
      <c r="I58" s="68"/>
    </row>
    <row r="59" spans="1:10" ht="16.5" customHeight="1" x14ac:dyDescent="0.2">
      <c r="A59" s="62">
        <v>24</v>
      </c>
      <c r="B59" s="63">
        <v>81</v>
      </c>
      <c r="C59" s="64">
        <v>10114922954</v>
      </c>
      <c r="D59" s="65" t="s">
        <v>97</v>
      </c>
      <c r="E59" s="66">
        <v>39203</v>
      </c>
      <c r="F59" s="66" t="s">
        <v>35</v>
      </c>
      <c r="G59" s="66" t="s">
        <v>59</v>
      </c>
      <c r="H59" s="67"/>
      <c r="I59" s="68"/>
    </row>
    <row r="60" spans="1:10" ht="16.5" customHeight="1" x14ac:dyDescent="0.2">
      <c r="A60" s="62">
        <v>24</v>
      </c>
      <c r="B60" s="63">
        <v>77</v>
      </c>
      <c r="C60" s="64">
        <v>10125033081</v>
      </c>
      <c r="D60" s="65" t="s">
        <v>98</v>
      </c>
      <c r="E60" s="66">
        <v>39126</v>
      </c>
      <c r="F60" s="66" t="s">
        <v>35</v>
      </c>
      <c r="G60" s="66" t="s">
        <v>59</v>
      </c>
      <c r="H60" s="67"/>
      <c r="I60" s="69"/>
    </row>
    <row r="61" spans="1:10" ht="16.5" customHeight="1" thickBot="1" x14ac:dyDescent="0.25">
      <c r="A61" s="62">
        <v>24</v>
      </c>
      <c r="B61" s="63">
        <v>168</v>
      </c>
      <c r="C61" s="64">
        <v>10036061449</v>
      </c>
      <c r="D61" s="65" t="s">
        <v>99</v>
      </c>
      <c r="E61" s="66">
        <v>39864</v>
      </c>
      <c r="F61" s="66" t="s">
        <v>50</v>
      </c>
      <c r="G61" s="66" t="s">
        <v>75</v>
      </c>
      <c r="H61" s="67"/>
      <c r="I61" s="69"/>
    </row>
    <row r="62" spans="1:10" ht="10.5" customHeight="1" thickTop="1" x14ac:dyDescent="0.2">
      <c r="A62" s="70"/>
      <c r="B62" s="71"/>
      <c r="C62" s="71"/>
      <c r="D62" s="72"/>
      <c r="E62" s="73"/>
      <c r="F62" s="74"/>
      <c r="G62" s="75"/>
      <c r="H62" s="76"/>
      <c r="I62" s="77"/>
    </row>
    <row r="63" spans="1:10" ht="10.5" customHeight="1" x14ac:dyDescent="0.2">
      <c r="A63" s="78"/>
      <c r="B63" s="79"/>
      <c r="C63" s="79"/>
      <c r="D63" s="80"/>
      <c r="E63" s="81"/>
      <c r="F63" s="82"/>
      <c r="G63" s="83"/>
      <c r="H63" s="84"/>
      <c r="I63" s="85"/>
    </row>
    <row r="64" spans="1:10" ht="10.5" customHeight="1" x14ac:dyDescent="0.2">
      <c r="A64" s="86" t="s">
        <v>36</v>
      </c>
      <c r="B64" s="87"/>
      <c r="C64" s="87"/>
      <c r="D64" s="87"/>
      <c r="E64" s="87"/>
      <c r="F64" s="87"/>
      <c r="G64" s="87"/>
      <c r="H64" s="87"/>
      <c r="I64" s="87"/>
      <c r="J64" s="88"/>
    </row>
    <row r="65" spans="1:9" ht="10.5" customHeight="1" x14ac:dyDescent="0.2">
      <c r="A65" s="86"/>
      <c r="B65" s="87"/>
      <c r="C65" s="87"/>
      <c r="D65" s="87"/>
      <c r="E65" s="87"/>
      <c r="F65" s="87"/>
      <c r="G65" s="87"/>
      <c r="H65" s="87"/>
      <c r="I65" s="87"/>
    </row>
    <row r="66" spans="1:9" ht="10.5" customHeight="1" x14ac:dyDescent="0.2">
      <c r="A66" s="78"/>
      <c r="B66" s="79"/>
      <c r="C66" s="79"/>
      <c r="D66" s="80"/>
      <c r="E66" s="81"/>
      <c r="F66" s="82"/>
      <c r="G66" s="83"/>
      <c r="H66" s="84"/>
      <c r="I66" s="85"/>
    </row>
    <row r="67" spans="1:9" ht="10.5" customHeight="1" x14ac:dyDescent="0.2">
      <c r="A67" s="78"/>
      <c r="B67" s="79"/>
      <c r="C67" s="79"/>
      <c r="D67" s="80"/>
      <c r="E67" s="81"/>
      <c r="F67" s="82"/>
      <c r="G67" s="83"/>
      <c r="H67" s="84"/>
      <c r="I67" s="85"/>
    </row>
    <row r="68" spans="1:9" ht="10.5" customHeight="1" thickBot="1" x14ac:dyDescent="0.25">
      <c r="A68" s="78"/>
      <c r="B68" s="79"/>
      <c r="C68" s="79"/>
      <c r="D68" s="80"/>
      <c r="E68" s="81"/>
      <c r="F68" s="82"/>
      <c r="G68" s="83"/>
      <c r="H68" s="84"/>
      <c r="I68" s="85"/>
    </row>
    <row r="69" spans="1:9" ht="15.75" thickTop="1" x14ac:dyDescent="0.2">
      <c r="A69" s="89" t="s">
        <v>37</v>
      </c>
      <c r="B69" s="90"/>
      <c r="C69" s="90"/>
      <c r="D69" s="90"/>
      <c r="E69" s="91"/>
      <c r="F69" s="90" t="s">
        <v>38</v>
      </c>
      <c r="G69" s="90"/>
      <c r="H69" s="90"/>
      <c r="I69" s="92"/>
    </row>
    <row r="70" spans="1:9" x14ac:dyDescent="0.2">
      <c r="A70" s="93" t="s">
        <v>39</v>
      </c>
      <c r="B70" s="94"/>
      <c r="C70" s="95"/>
      <c r="D70" s="94"/>
      <c r="E70" s="96" t="s">
        <v>40</v>
      </c>
      <c r="F70" s="96"/>
      <c r="G70" s="97">
        <v>4</v>
      </c>
      <c r="H70" s="98" t="s">
        <v>41</v>
      </c>
      <c r="I70" s="99">
        <f>COUNTIF(F22:F85,"ЗМС")</f>
        <v>0</v>
      </c>
    </row>
    <row r="71" spans="1:9" x14ac:dyDescent="0.2">
      <c r="A71" s="93" t="s">
        <v>42</v>
      </c>
      <c r="B71" s="94"/>
      <c r="C71" s="100"/>
      <c r="D71" s="94"/>
      <c r="E71" s="101" t="s">
        <v>43</v>
      </c>
      <c r="F71" s="101"/>
      <c r="G71" s="97">
        <f>G72+G76</f>
        <v>39</v>
      </c>
      <c r="H71" s="98" t="s">
        <v>44</v>
      </c>
      <c r="I71" s="99">
        <f>COUNTIF(F22:F85,"МСМК")</f>
        <v>0</v>
      </c>
    </row>
    <row r="72" spans="1:9" x14ac:dyDescent="0.2">
      <c r="A72" s="93"/>
      <c r="B72" s="94"/>
      <c r="C72" s="102"/>
      <c r="D72" s="94"/>
      <c r="E72" s="101" t="s">
        <v>45</v>
      </c>
      <c r="F72" s="101"/>
      <c r="G72" s="97">
        <f>G73+G74+G75</f>
        <v>39</v>
      </c>
      <c r="H72" s="98" t="s">
        <v>34</v>
      </c>
      <c r="I72" s="99">
        <f>COUNTIF(F22:F85,"МС")</f>
        <v>3</v>
      </c>
    </row>
    <row r="73" spans="1:9" x14ac:dyDescent="0.2">
      <c r="A73" s="93"/>
      <c r="B73" s="94"/>
      <c r="C73" s="102"/>
      <c r="D73" s="94"/>
      <c r="E73" s="101" t="s">
        <v>46</v>
      </c>
      <c r="F73" s="101"/>
      <c r="G73" s="97">
        <f>COUNT(A22:A85)</f>
        <v>39</v>
      </c>
      <c r="H73" s="98" t="s">
        <v>35</v>
      </c>
      <c r="I73" s="99">
        <f>COUNTIF(F22:F85,"КМС")</f>
        <v>34</v>
      </c>
    </row>
    <row r="74" spans="1:9" x14ac:dyDescent="0.2">
      <c r="A74" s="93"/>
      <c r="B74" s="94"/>
      <c r="C74" s="102"/>
      <c r="D74" s="94"/>
      <c r="E74" s="101" t="s">
        <v>47</v>
      </c>
      <c r="F74" s="101"/>
      <c r="G74" s="97">
        <f>COUNTIF(A22:A85,"НФ")</f>
        <v>0</v>
      </c>
      <c r="H74" s="98" t="s">
        <v>48</v>
      </c>
      <c r="I74" s="99">
        <f>COUNTIF(F22:F85,"1 СР")</f>
        <v>1</v>
      </c>
    </row>
    <row r="75" spans="1:9" x14ac:dyDescent="0.2">
      <c r="A75" s="93"/>
      <c r="B75" s="94"/>
      <c r="C75" s="94"/>
      <c r="D75" s="103"/>
      <c r="E75" s="101" t="s">
        <v>49</v>
      </c>
      <c r="F75" s="101"/>
      <c r="G75" s="97">
        <f>COUNTIF(A22:A85,"ДСКВ")</f>
        <v>0</v>
      </c>
      <c r="H75" s="104" t="s">
        <v>50</v>
      </c>
      <c r="I75" s="99">
        <f>COUNTIF(F22:F85,"2 СР")</f>
        <v>1</v>
      </c>
    </row>
    <row r="76" spans="1:9" x14ac:dyDescent="0.2">
      <c r="A76" s="93"/>
      <c r="B76" s="94"/>
      <c r="C76" s="94"/>
      <c r="D76" s="94"/>
      <c r="E76" s="101" t="s">
        <v>51</v>
      </c>
      <c r="F76" s="101"/>
      <c r="G76" s="97">
        <f>COUNTIF(A22:A85,"НС")</f>
        <v>0</v>
      </c>
      <c r="H76" s="104" t="s">
        <v>52</v>
      </c>
      <c r="I76" s="99">
        <f>COUNTIF(F22:F85,"3 СР")</f>
        <v>0</v>
      </c>
    </row>
    <row r="77" spans="1:9" x14ac:dyDescent="0.2">
      <c r="A77" s="105"/>
      <c r="B77" s="106"/>
      <c r="C77" s="106"/>
      <c r="D77" s="107"/>
      <c r="E77" s="108"/>
      <c r="F77" s="107"/>
      <c r="G77" s="107"/>
      <c r="H77" s="109"/>
      <c r="I77" s="110"/>
    </row>
    <row r="78" spans="1:9" x14ac:dyDescent="0.2">
      <c r="A78" s="111" t="s">
        <v>53</v>
      </c>
      <c r="B78" s="112"/>
      <c r="C78" s="112"/>
      <c r="D78" s="112" t="s">
        <v>54</v>
      </c>
      <c r="E78" s="112"/>
      <c r="F78" s="112" t="s">
        <v>55</v>
      </c>
      <c r="G78" s="112"/>
      <c r="H78" s="113" t="s">
        <v>56</v>
      </c>
      <c r="I78" s="114"/>
    </row>
    <row r="79" spans="1:9" x14ac:dyDescent="0.2">
      <c r="A79" s="115"/>
      <c r="B79" s="2"/>
      <c r="C79" s="2"/>
      <c r="D79" s="2"/>
      <c r="E79" s="2"/>
      <c r="F79" s="2"/>
      <c r="G79" s="2"/>
      <c r="H79" s="2"/>
      <c r="I79" s="116"/>
    </row>
    <row r="80" spans="1:9" x14ac:dyDescent="0.2">
      <c r="A80" s="117"/>
      <c r="B80" s="106"/>
      <c r="C80" s="106"/>
      <c r="D80" s="106"/>
      <c r="E80" s="118"/>
      <c r="F80" s="106"/>
      <c r="G80" s="106"/>
      <c r="H80" s="109"/>
      <c r="I80" s="110"/>
    </row>
    <row r="81" spans="1:9" x14ac:dyDescent="0.2">
      <c r="A81" s="117"/>
      <c r="B81" s="106"/>
      <c r="C81" s="106"/>
      <c r="D81" s="106"/>
      <c r="E81" s="118"/>
      <c r="F81" s="106"/>
      <c r="G81" s="106"/>
      <c r="H81" s="109"/>
      <c r="I81" s="110"/>
    </row>
    <row r="82" spans="1:9" x14ac:dyDescent="0.2">
      <c r="A82" s="117"/>
      <c r="B82" s="106"/>
      <c r="C82" s="106"/>
      <c r="D82" s="106"/>
      <c r="E82" s="118"/>
      <c r="F82" s="106"/>
      <c r="G82" s="106"/>
      <c r="H82" s="109"/>
      <c r="I82" s="110"/>
    </row>
    <row r="83" spans="1:9" x14ac:dyDescent="0.2">
      <c r="A83" s="117"/>
      <c r="B83" s="106"/>
      <c r="C83" s="106"/>
      <c r="D83" s="106"/>
      <c r="E83" s="118"/>
      <c r="F83" s="106"/>
      <c r="G83" s="106"/>
      <c r="H83" s="109"/>
      <c r="I83" s="110"/>
    </row>
    <row r="84" spans="1:9" ht="13.5" thickBot="1" x14ac:dyDescent="0.25">
      <c r="A84" s="119" t="s">
        <v>2</v>
      </c>
      <c r="B84" s="120"/>
      <c r="C84" s="120"/>
      <c r="D84" s="120" t="str">
        <f>G17</f>
        <v>Соловьев Г.Н. (ВК, Санкт-Петербург)</v>
      </c>
      <c r="E84" s="120"/>
      <c r="F84" s="120" t="str">
        <f>G18</f>
        <v>Валова А.С. (ВК, Санкт-Петербург)</v>
      </c>
      <c r="G84" s="120"/>
      <c r="H84" s="121" t="str">
        <f>G19</f>
        <v>Михайлова И.Н. (ВК, Санкт-Петербург)</v>
      </c>
      <c r="I84" s="122"/>
    </row>
    <row r="85" spans="1:9" ht="13.5" thickTop="1" x14ac:dyDescent="0.2"/>
  </sheetData>
  <mergeCells count="39">
    <mergeCell ref="H78:I78"/>
    <mergeCell ref="A79:E79"/>
    <mergeCell ref="F79:I79"/>
    <mergeCell ref="A84:C84"/>
    <mergeCell ref="D84:E84"/>
    <mergeCell ref="F84:G84"/>
    <mergeCell ref="H84:I84"/>
    <mergeCell ref="E72:F72"/>
    <mergeCell ref="E73:F73"/>
    <mergeCell ref="E74:F74"/>
    <mergeCell ref="E75:F75"/>
    <mergeCell ref="E76:F76"/>
    <mergeCell ref="A78:C78"/>
    <mergeCell ref="D78:E78"/>
    <mergeCell ref="F78:G78"/>
    <mergeCell ref="H18:I18"/>
    <mergeCell ref="A64:I65"/>
    <mergeCell ref="A69:D69"/>
    <mergeCell ref="F69:I69"/>
    <mergeCell ref="E70:F70"/>
    <mergeCell ref="E71:F71"/>
    <mergeCell ref="A13:D13"/>
    <mergeCell ref="A14:D14"/>
    <mergeCell ref="A15:G15"/>
    <mergeCell ref="H15:I15"/>
    <mergeCell ref="H16:I16"/>
    <mergeCell ref="H17:I17"/>
    <mergeCell ref="A7:I7"/>
    <mergeCell ref="A8:I8"/>
    <mergeCell ref="A9:I9"/>
    <mergeCell ref="A10:I10"/>
    <mergeCell ref="A11:I11"/>
    <mergeCell ref="A12:I12"/>
    <mergeCell ref="A1:I1"/>
    <mergeCell ref="A2:I2"/>
    <mergeCell ref="A3:I3"/>
    <mergeCell ref="A4:I4"/>
    <mergeCell ref="A5:I5"/>
    <mergeCell ref="A6:I6"/>
  </mergeCells>
  <conditionalFormatting sqref="E73:E76">
    <cfRule type="duplicateValues" dxfId="0" priority="1"/>
  </conditionalFormatting>
  <pageMargins left="0.31496062992125984" right="0" top="0" bottom="0" header="0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выб юниоры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2024-10-06T14:58:24Z</dcterms:created>
  <dcterms:modified xsi:type="dcterms:W3CDTF">2024-10-06T14:59:01Z</dcterms:modified>
</cp:coreProperties>
</file>