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maksimova/Desktop/ВС/"/>
    </mc:Choice>
  </mc:AlternateContent>
  <xr:revisionPtr revIDLastSave="0" documentId="13_ncr:1_{EFEB7302-F35F-1144-ABE9-DC345BB2EC34}" xr6:coauthVersionLast="47" xr6:coauthVersionMax="47" xr10:uidLastSave="{00000000-0000-0000-0000-000000000000}"/>
  <bookViews>
    <workbookView xWindow="680" yWindow="1000" windowWidth="27840" windowHeight="15600" xr2:uid="{9751ABED-3982-9E41-8204-3EE5E86127DF}"/>
  </bookViews>
  <sheets>
    <sheet name="кейрин ф Д" sheetId="2" r:id="rId1"/>
    <sheet name="Лист1" sheetId="1" r:id="rId2"/>
  </sheets>
  <externalReferences>
    <externalReference r:id="rId3"/>
  </externalReferences>
  <definedNames>
    <definedName name="_xlnm.Print_Area" localSheetId="0">'кейрин ф Д'!$A$1:$J$59</definedName>
    <definedName name="ччччч" localSheetId="0">#REF!</definedName>
    <definedName name="чччч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2" l="1"/>
  <c r="D57" i="2"/>
  <c r="G49" i="2"/>
  <c r="G48" i="2"/>
  <c r="G45" i="2" s="1"/>
  <c r="G44" i="2" s="1"/>
  <c r="G47" i="2"/>
  <c r="G46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</calcChain>
</file>

<file path=xl/sharedStrings.xml><?xml version="1.0" encoding="utf-8"?>
<sst xmlns="http://schemas.openxmlformats.org/spreadsheetml/2006/main" count="63" uniqueCount="59">
  <si>
    <t>Министерство спорта Российской Федерации</t>
  </si>
  <si>
    <t>Федерация велосипедного спорта России</t>
  </si>
  <si>
    <t/>
  </si>
  <si>
    <t>ВСЕРОССИЙСКИЕ СОРЕВНОВАНИЯ</t>
  </si>
  <si>
    <t>по велосипедному спорту</t>
  </si>
  <si>
    <t>ИТОГОВЫЙ ПРОТОКОЛ</t>
  </si>
  <si>
    <t>Трек - Кейрин</t>
  </si>
  <si>
    <t>МЕСТО ПРОВЕДЕНИЯ: г. Тула</t>
  </si>
  <si>
    <t>НАЧАЛО ГОНКИ:</t>
  </si>
  <si>
    <t xml:space="preserve">ДАТА ПРОВЕДЕНИЯ: 14 мая 2023 года </t>
  </si>
  <si>
    <t>ОКОНЧАНИЕ ГОНКИ: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</si>
  <si>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</si>
  <si>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</si>
  <si>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</si>
  <si>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Тульский велотрек</t>
  </si>
  <si>
    <t>ГЛАВНЫЙ СУДЬЯ:</t>
  </si>
  <si>
    <t>Гниденко В. Н. (ВК, Тула)</t>
  </si>
  <si>
    <t>ПОКРЫТИЕ ТРЕКА: бетон</t>
  </si>
  <si>
    <t>ГЛАВНЫЙ СЕКРЕТАРЬ:</t>
  </si>
  <si>
    <t>Максимова Е. Г. (ВК, Тула)</t>
  </si>
  <si>
    <t>ДЛИНА ТРЕКА: 333 м</t>
  </si>
  <si>
    <t>СУДЬЯ НА ФИНИШЕ:</t>
  </si>
  <si>
    <t>Копылов С. В. (ВК, Тула)</t>
  </si>
  <si>
    <t>ДИСТАНЦИЯ: ДЛИНА КРУГА</t>
  </si>
  <si>
    <t>333 м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</si>
  <si>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</si>
  <si>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</si>
  <si>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</si>
  <si>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</si>
  <si>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</si>
  <si>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</si>
  <si>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</si>
  <si>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</si>
  <si>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</si>
  <si>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25</t>
  </si>
  <si>
    <t>Сашенкова Александра</t>
  </si>
  <si>
    <t>КМС</t>
  </si>
  <si>
    <t>Москва</t>
  </si>
  <si>
    <t>ПОГОДНЫЕ УСЛОВИЯ</t>
  </si>
  <si>
    <t>СТАТИСТИКА ГОНКИ</t>
  </si>
  <si>
    <t>Температура: +17</t>
  </si>
  <si>
    <t>Субъектов РФ</t>
  </si>
  <si>
    <t>Влажность: 50%</t>
  </si>
  <si>
    <t>Заявлено</t>
  </si>
  <si>
    <t>1 СР</t>
  </si>
  <si>
    <t>Осадки: 0</t>
  </si>
  <si>
    <t>Стартовало</t>
  </si>
  <si>
    <t>2 СР</t>
  </si>
  <si>
    <t>Ветер: 4 м/с</t>
  </si>
  <si>
    <t>Финишировало</t>
  </si>
  <si>
    <t>3 СР</t>
  </si>
  <si>
    <t>Н. финишировало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</si>
  <si>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</si>
  <si>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</si>
  <si>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</si>
  <si>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</si>
  <si>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</si>
  <si>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</si>
  <si>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ДЕВУШКИ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</si>
</sst>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.00"/>
    <numFmt numFmtId="165" formatCode="0.000"/>
    <numFmt numFmtId="166" formatCode="mm:ss.000"/>
    <numFmt numFmtId="167" formatCode="yyyy"/>
  </numFmts>
  <fonts count="35"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6"/>
      <color rgb="FFFF0000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  <charset val="204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mo"/>
    </font>
    <font>
      <sz val="8"/>
      <color theme="1"/>
      <name val="Calibri"/>
      <family val="2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mo"/>
    </font>
    <font>
      <sz val="8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7"/>
      <color theme="1"/>
      <name val="Calibri (Основной текст)"/>
      <charset val="204"/>
    </font>
    <font>
      <b/>
      <sz val="8"/>
      <color theme="1"/>
      <name val="Calibri (Основной текст)"/>
      <charset val="204"/>
    </font>
    <font>
      <sz val="10"/>
      <color theme="1"/>
      <name val="Calibri (Основной текст)"/>
      <charset val="204"/>
    </font>
    <font>
      <b/>
      <sz val="12"/>
      <color theme="1"/>
      <name val="Calibri"/>
      <family val="2"/>
    </font>
    <font>
      <sz val="10"/>
      <color theme="1"/>
      <name val="Arimo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</fills>
  <borders count="4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1" fillId="0" borderId="0" xfId="1"/>
    <xf numFmtId="0" fontId="11" fillId="0" borderId="0" xfId="1" applyFont="1"/>
    <xf numFmtId="0" fontId="12" fillId="0" borderId="23" xfId="1" applyFont="1" applyBorder="1" applyAlignment="1">
      <alignment vertical="center"/>
    </xf>
    <xf numFmtId="0" fontId="12" fillId="0" borderId="24" xfId="1" applyFont="1" applyBorder="1" applyAlignment="1">
      <alignment horizontal="center" vertical="center"/>
    </xf>
    <xf numFmtId="0" fontId="12" fillId="0" borderId="24" xfId="1" applyFont="1" applyBorder="1" applyAlignment="1">
      <alignment vertical="center"/>
    </xf>
    <xf numFmtId="14" fontId="12" fillId="0" borderId="24" xfId="1" applyNumberFormat="1" applyFont="1" applyBorder="1" applyAlignment="1">
      <alignment vertical="center"/>
    </xf>
    <xf numFmtId="164" fontId="12" fillId="0" borderId="24" xfId="1" applyNumberFormat="1" applyFont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 wrapText="1"/>
    </xf>
    <xf numFmtId="14" fontId="13" fillId="3" borderId="26" xfId="1" applyNumberFormat="1" applyFont="1" applyFill="1" applyBorder="1" applyAlignment="1">
      <alignment horizontal="center" vertical="center" wrapText="1"/>
    </xf>
    <xf numFmtId="0" fontId="13" fillId="3" borderId="27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5" fillId="0" borderId="0" xfId="1" applyFont="1"/>
    <xf numFmtId="0" fontId="1" fillId="0" borderId="0" xfId="2"/>
    <xf numFmtId="0" fontId="12" fillId="0" borderId="28" xfId="1" applyFont="1" applyBorder="1" applyAlignment="1">
      <alignment horizontal="center" vertical="center" wrapText="1"/>
    </xf>
    <xf numFmtId="0" fontId="12" fillId="0" borderId="29" xfId="2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/>
    </xf>
    <xf numFmtId="0" fontId="14" fillId="0" borderId="30" xfId="1" applyFont="1" applyBorder="1" applyAlignment="1">
      <alignment horizontal="left" vertical="center"/>
    </xf>
    <xf numFmtId="14" fontId="14" fillId="0" borderId="30" xfId="1" applyNumberFormat="1" applyFont="1" applyBorder="1" applyAlignment="1">
      <alignment horizontal="center" vertical="center"/>
    </xf>
    <xf numFmtId="0" fontId="11" fillId="0" borderId="30" xfId="1" applyFont="1" applyBorder="1" applyAlignment="1">
      <alignment horizontal="center"/>
    </xf>
    <xf numFmtId="0" fontId="12" fillId="0" borderId="30" xfId="1" applyFont="1" applyBorder="1" applyAlignment="1">
      <alignment horizontal="center" vertical="center" wrapText="1"/>
    </xf>
    <xf numFmtId="166" fontId="12" fillId="0" borderId="30" xfId="1" applyNumberFormat="1" applyFont="1" applyBorder="1" applyAlignment="1">
      <alignment horizontal="center" vertical="center"/>
    </xf>
    <xf numFmtId="166" fontId="12" fillId="0" borderId="31" xfId="1" applyNumberFormat="1" applyFont="1" applyBorder="1" applyAlignment="1">
      <alignment horizontal="center" vertical="center"/>
    </xf>
    <xf numFmtId="166" fontId="16" fillId="0" borderId="31" xfId="1" applyNumberFormat="1" applyFont="1" applyBorder="1" applyAlignment="1">
      <alignment horizontal="left" vertical="center" wrapText="1"/>
    </xf>
    <xf numFmtId="0" fontId="17" fillId="4" borderId="0" xfId="1" applyFont="1" applyFill="1" applyAlignment="1">
      <alignment horizontal="center"/>
    </xf>
    <xf numFmtId="0" fontId="18" fillId="4" borderId="0" xfId="1" applyFont="1" applyFill="1" applyAlignment="1">
      <alignment horizontal="center"/>
    </xf>
    <xf numFmtId="0" fontId="14" fillId="0" borderId="29" xfId="2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2" xfId="1" applyFont="1" applyBorder="1" applyAlignment="1">
      <alignment horizontal="left" vertical="center"/>
    </xf>
    <xf numFmtId="14" fontId="14" fillId="0" borderId="32" xfId="1" applyNumberFormat="1" applyFont="1" applyBorder="1" applyAlignment="1">
      <alignment horizontal="center" vertical="center"/>
    </xf>
    <xf numFmtId="0" fontId="11" fillId="0" borderId="32" xfId="1" applyFont="1" applyBorder="1" applyAlignment="1">
      <alignment horizontal="center"/>
    </xf>
    <xf numFmtId="0" fontId="12" fillId="0" borderId="32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/>
    </xf>
    <xf numFmtId="0" fontId="14" fillId="0" borderId="29" xfId="1" applyFont="1" applyBorder="1" applyAlignment="1">
      <alignment horizontal="left" vertical="center"/>
    </xf>
    <xf numFmtId="0" fontId="19" fillId="0" borderId="29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166" fontId="12" fillId="0" borderId="15" xfId="1" applyNumberFormat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3" xfId="1" applyFont="1" applyBorder="1" applyAlignment="1">
      <alignment horizontal="left" vertical="center"/>
    </xf>
    <xf numFmtId="14" fontId="14" fillId="0" borderId="33" xfId="1" applyNumberFormat="1" applyFont="1" applyBorder="1" applyAlignment="1">
      <alignment horizontal="center" vertical="center"/>
    </xf>
    <xf numFmtId="0" fontId="11" fillId="0" borderId="33" xfId="1" applyFont="1" applyBorder="1" applyAlignment="1">
      <alignment horizontal="center"/>
    </xf>
    <xf numFmtId="0" fontId="12" fillId="0" borderId="33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left"/>
    </xf>
    <xf numFmtId="14" fontId="21" fillId="0" borderId="3" xfId="1" applyNumberFormat="1" applyFont="1" applyBorder="1" applyAlignment="1">
      <alignment horizontal="center" vertical="center" wrapText="1"/>
    </xf>
    <xf numFmtId="167" fontId="21" fillId="0" borderId="0" xfId="1" applyNumberFormat="1" applyFont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164" fontId="21" fillId="0" borderId="3" xfId="1" applyNumberFormat="1" applyFont="1" applyBorder="1" applyAlignment="1">
      <alignment horizontal="center" vertical="center" wrapText="1"/>
    </xf>
    <xf numFmtId="0" fontId="22" fillId="3" borderId="35" xfId="1" applyFont="1" applyFill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14" fontId="12" fillId="0" borderId="0" xfId="1" applyNumberFormat="1" applyFont="1" applyAlignment="1">
      <alignment vertical="center"/>
    </xf>
    <xf numFmtId="164" fontId="12" fillId="0" borderId="0" xfId="1" applyNumberFormat="1" applyFont="1" applyAlignment="1">
      <alignment horizontal="center" vertical="center"/>
    </xf>
    <xf numFmtId="164" fontId="12" fillId="0" borderId="6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" fillId="0" borderId="39" xfId="1" applyBorder="1"/>
    <xf numFmtId="0" fontId="14" fillId="0" borderId="39" xfId="1" applyFont="1" applyBorder="1"/>
    <xf numFmtId="0" fontId="14" fillId="0" borderId="0" xfId="1" applyFont="1"/>
    <xf numFmtId="0" fontId="1" fillId="0" borderId="40" xfId="1" applyBorder="1"/>
    <xf numFmtId="0" fontId="12" fillId="0" borderId="11" xfId="1" applyFont="1" applyBorder="1" applyAlignment="1">
      <alignment horizontal="center" vertical="center"/>
    </xf>
    <xf numFmtId="0" fontId="1" fillId="0" borderId="0" xfId="1"/>
    <xf numFmtId="0" fontId="23" fillId="0" borderId="18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 vertical="center"/>
    </xf>
    <xf numFmtId="165" fontId="23" fillId="0" borderId="19" xfId="1" applyNumberFormat="1" applyFont="1" applyBorder="1" applyAlignment="1">
      <alignment horizontal="center" vertical="center"/>
    </xf>
    <xf numFmtId="0" fontId="22" fillId="3" borderId="34" xfId="1" applyFont="1" applyFill="1" applyBorder="1" applyAlignment="1">
      <alignment horizontal="center" vertical="center"/>
    </xf>
    <xf numFmtId="0" fontId="22" fillId="3" borderId="35" xfId="1" applyFont="1" applyFill="1" applyBorder="1" applyAlignment="1">
      <alignment horizontal="center" vertical="center"/>
    </xf>
    <xf numFmtId="0" fontId="13" fillId="5" borderId="13" xfId="1" applyFont="1" applyFill="1" applyBorder="1" applyAlignment="1">
      <alignment horizontal="center" vertical="center"/>
    </xf>
    <xf numFmtId="0" fontId="13" fillId="5" borderId="14" xfId="1" applyFont="1" applyFill="1" applyBorder="1" applyAlignment="1">
      <alignment horizontal="center" vertical="center"/>
    </xf>
    <xf numFmtId="0" fontId="13" fillId="5" borderId="14" xfId="1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8" fillId="0" borderId="1" xfId="1" applyFont="1" applyBorder="1" applyAlignment="1">
      <alignment horizontal="center" vertical="center"/>
    </xf>
    <xf numFmtId="0" fontId="9" fillId="0" borderId="1" xfId="1" applyFont="1" applyBorder="1"/>
    <xf numFmtId="0" fontId="10" fillId="2" borderId="5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12" fillId="0" borderId="3" xfId="1" applyFont="1" applyBorder="1"/>
    <xf numFmtId="0" fontId="12" fillId="0" borderId="4" xfId="1" applyFont="1" applyBorder="1"/>
    <xf numFmtId="0" fontId="12" fillId="0" borderId="0" xfId="1" applyFont="1"/>
    <xf numFmtId="0" fontId="12" fillId="0" borderId="6" xfId="1" applyFont="1" applyBorder="1"/>
    <xf numFmtId="0" fontId="25" fillId="0" borderId="0" xfId="1" applyFont="1"/>
    <xf numFmtId="0" fontId="24" fillId="0" borderId="7" xfId="1" applyFont="1" applyBorder="1" applyAlignment="1">
      <alignment horizontal="center" vertical="center"/>
    </xf>
    <xf numFmtId="0" fontId="12" fillId="0" borderId="8" xfId="1" applyFont="1" applyBorder="1"/>
    <xf numFmtId="0" fontId="12" fillId="0" borderId="9" xfId="1" applyFont="1" applyBorder="1"/>
    <xf numFmtId="0" fontId="26" fillId="0" borderId="10" xfId="1" applyFont="1" applyBorder="1" applyAlignment="1">
      <alignment horizontal="left" vertical="center"/>
    </xf>
    <xf numFmtId="0" fontId="27" fillId="0" borderId="11" xfId="1" applyFont="1" applyBorder="1"/>
    <xf numFmtId="14" fontId="27" fillId="0" borderId="11" xfId="1" applyNumberFormat="1" applyFont="1" applyBorder="1" applyAlignment="1">
      <alignment vertical="center"/>
    </xf>
    <xf numFmtId="0" fontId="27" fillId="0" borderId="11" xfId="1" applyFont="1" applyBorder="1" applyAlignment="1">
      <alignment vertical="center"/>
    </xf>
    <xf numFmtId="0" fontId="26" fillId="0" borderId="11" xfId="1" applyFont="1" applyBorder="1" applyAlignment="1">
      <alignment horizontal="left" vertical="center"/>
    </xf>
    <xf numFmtId="164" fontId="27" fillId="2" borderId="11" xfId="1" applyNumberFormat="1" applyFont="1" applyFill="1" applyBorder="1" applyAlignment="1">
      <alignment horizontal="center" vertical="center"/>
    </xf>
    <xf numFmtId="0" fontId="26" fillId="0" borderId="12" xfId="1" applyFont="1" applyBorder="1" applyAlignment="1">
      <alignment horizontal="right" vertical="center"/>
    </xf>
    <xf numFmtId="0" fontId="26" fillId="0" borderId="7" xfId="1" applyFont="1" applyBorder="1" applyAlignment="1">
      <alignment horizontal="left" vertical="center"/>
    </xf>
    <xf numFmtId="0" fontId="27" fillId="0" borderId="8" xfId="1" applyFont="1" applyBorder="1"/>
    <xf numFmtId="14" fontId="27" fillId="0" borderId="8" xfId="1" applyNumberFormat="1" applyFont="1" applyBorder="1" applyAlignment="1">
      <alignment vertical="center"/>
    </xf>
    <xf numFmtId="0" fontId="27" fillId="0" borderId="8" xfId="1" applyFont="1" applyBorder="1" applyAlignment="1">
      <alignment vertical="center"/>
    </xf>
    <xf numFmtId="0" fontId="26" fillId="0" borderId="8" xfId="1" applyFont="1" applyBorder="1" applyAlignment="1">
      <alignment horizontal="left" vertical="center"/>
    </xf>
    <xf numFmtId="164" fontId="27" fillId="2" borderId="8" xfId="1" applyNumberFormat="1" applyFont="1" applyFill="1" applyBorder="1" applyAlignment="1">
      <alignment horizontal="center" vertical="center"/>
    </xf>
    <xf numFmtId="0" fontId="26" fillId="0" borderId="9" xfId="1" applyFont="1" applyBorder="1" applyAlignment="1">
      <alignment horizontal="right" vertical="center"/>
    </xf>
    <xf numFmtId="0" fontId="28" fillId="3" borderId="13" xfId="1" applyFont="1" applyFill="1" applyBorder="1" applyAlignment="1">
      <alignment horizontal="center" vertical="center"/>
    </xf>
    <xf numFmtId="0" fontId="27" fillId="0" borderId="14" xfId="1" applyFont="1" applyBorder="1"/>
    <xf numFmtId="0" fontId="27" fillId="0" borderId="15" xfId="1" applyFont="1" applyBorder="1"/>
    <xf numFmtId="164" fontId="28" fillId="3" borderId="16" xfId="1" applyNumberFormat="1" applyFont="1" applyFill="1" applyBorder="1" applyAlignment="1">
      <alignment horizontal="center" vertical="center"/>
    </xf>
    <xf numFmtId="0" fontId="27" fillId="0" borderId="17" xfId="1" applyFont="1" applyBorder="1"/>
    <xf numFmtId="0" fontId="28" fillId="0" borderId="13" xfId="1" applyFont="1" applyBorder="1" applyAlignment="1">
      <alignment vertical="center"/>
    </xf>
    <xf numFmtId="0" fontId="28" fillId="0" borderId="14" xfId="1" applyFont="1" applyBorder="1" applyAlignment="1">
      <alignment horizontal="center" vertical="center"/>
    </xf>
    <xf numFmtId="0" fontId="28" fillId="0" borderId="14" xfId="1" applyFont="1" applyBorder="1" applyAlignment="1">
      <alignment vertical="center"/>
    </xf>
    <xf numFmtId="0" fontId="29" fillId="0" borderId="14" xfId="1" applyFont="1" applyBorder="1" applyAlignment="1">
      <alignment horizontal="right" vertical="center"/>
    </xf>
    <xf numFmtId="164" fontId="30" fillId="0" borderId="16" xfId="2" applyNumberFormat="1" applyFont="1" applyBorder="1" applyAlignment="1">
      <alignment vertical="center"/>
    </xf>
    <xf numFmtId="164" fontId="31" fillId="0" borderId="17" xfId="2" applyNumberFormat="1" applyFont="1" applyBorder="1" applyAlignment="1">
      <alignment vertical="center"/>
    </xf>
    <xf numFmtId="14" fontId="27" fillId="0" borderId="14" xfId="1" applyNumberFormat="1" applyFont="1" applyBorder="1" applyAlignment="1">
      <alignment vertical="center"/>
    </xf>
    <xf numFmtId="0" fontId="32" fillId="0" borderId="14" xfId="1" applyFont="1" applyBorder="1" applyAlignment="1">
      <alignment horizontal="right" vertical="center"/>
    </xf>
    <xf numFmtId="164" fontId="31" fillId="0" borderId="16" xfId="2" applyNumberFormat="1" applyFont="1" applyBorder="1" applyAlignment="1">
      <alignment horizontal="left" vertical="center"/>
    </xf>
    <xf numFmtId="0" fontId="32" fillId="0" borderId="17" xfId="2" applyFont="1" applyBorder="1"/>
    <xf numFmtId="0" fontId="28" fillId="0" borderId="18" xfId="1" applyFont="1" applyBorder="1" applyAlignment="1">
      <alignment vertical="center"/>
    </xf>
    <xf numFmtId="0" fontId="27" fillId="0" borderId="19" xfId="1" applyFont="1" applyBorder="1" applyAlignment="1">
      <alignment horizontal="center" vertical="center"/>
    </xf>
    <xf numFmtId="0" fontId="27" fillId="0" borderId="19" xfId="1" applyFont="1" applyBorder="1" applyAlignment="1">
      <alignment vertical="center"/>
    </xf>
    <xf numFmtId="14" fontId="27" fillId="0" borderId="19" xfId="1" applyNumberFormat="1" applyFont="1" applyBorder="1" applyAlignment="1">
      <alignment vertical="center"/>
    </xf>
    <xf numFmtId="0" fontId="32" fillId="0" borderId="20" xfId="1" applyFont="1" applyBorder="1" applyAlignment="1">
      <alignment horizontal="right" vertical="center"/>
    </xf>
    <xf numFmtId="164" fontId="31" fillId="0" borderId="21" xfId="2" applyNumberFormat="1" applyFont="1" applyBorder="1" applyAlignment="1">
      <alignment horizontal="left" vertical="center"/>
    </xf>
    <xf numFmtId="165" fontId="31" fillId="0" borderId="22" xfId="2" applyNumberFormat="1" applyFont="1" applyBorder="1" applyAlignment="1">
      <alignment horizontal="right" vertical="center"/>
    </xf>
    <xf numFmtId="49" fontId="25" fillId="0" borderId="29" xfId="2" applyNumberFormat="1" applyFont="1" applyBorder="1" applyAlignment="1">
      <alignment horizontal="center" vertical="center"/>
    </xf>
    <xf numFmtId="14" fontId="25" fillId="0" borderId="29" xfId="1" applyNumberFormat="1" applyFont="1" applyBorder="1" applyAlignment="1">
      <alignment horizontal="center" vertical="center"/>
    </xf>
    <xf numFmtId="0" fontId="33" fillId="0" borderId="3" xfId="1" applyFont="1" applyBorder="1" applyAlignment="1">
      <alignment vertical="center" wrapText="1"/>
    </xf>
    <xf numFmtId="0" fontId="12" fillId="0" borderId="35" xfId="1" applyFont="1" applyBorder="1"/>
    <xf numFmtId="0" fontId="12" fillId="0" borderId="13" xfId="2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49" fontId="12" fillId="0" borderId="14" xfId="1" applyNumberFormat="1" applyFont="1" applyBorder="1" applyAlignment="1">
      <alignment horizontal="left" vertical="center"/>
    </xf>
    <xf numFmtId="14" fontId="12" fillId="0" borderId="36" xfId="1" applyNumberFormat="1" applyFont="1" applyBorder="1" applyAlignment="1">
      <alignment vertical="center"/>
    </xf>
    <xf numFmtId="0" fontId="12" fillId="0" borderId="16" xfId="1" applyFont="1" applyBorder="1" applyAlignment="1">
      <alignment horizontal="left" vertical="center"/>
    </xf>
    <xf numFmtId="0" fontId="12" fillId="0" borderId="14" xfId="1" applyFont="1" applyBorder="1" applyAlignment="1">
      <alignment horizontal="center" vertical="center"/>
    </xf>
    <xf numFmtId="0" fontId="34" fillId="0" borderId="29" xfId="1" applyFont="1" applyBorder="1"/>
    <xf numFmtId="0" fontId="27" fillId="0" borderId="29" xfId="1" applyFont="1" applyBorder="1" applyAlignment="1">
      <alignment horizontal="center" vertical="center"/>
    </xf>
    <xf numFmtId="9" fontId="12" fillId="0" borderId="14" xfId="1" applyNumberFormat="1" applyFont="1" applyBorder="1" applyAlignment="1">
      <alignment horizontal="left" vertical="center"/>
    </xf>
    <xf numFmtId="14" fontId="12" fillId="0" borderId="37" xfId="1" applyNumberFormat="1" applyFont="1" applyBorder="1" applyAlignment="1">
      <alignment vertical="center"/>
    </xf>
    <xf numFmtId="49" fontId="12" fillId="0" borderId="16" xfId="1" applyNumberFormat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49" fontId="27" fillId="0" borderId="29" xfId="1" applyNumberFormat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2" fontId="27" fillId="0" borderId="29" xfId="1" applyNumberFormat="1" applyFont="1" applyBorder="1" applyAlignment="1">
      <alignment vertical="center"/>
    </xf>
    <xf numFmtId="14" fontId="12" fillId="0" borderId="38" xfId="1" applyNumberFormat="1" applyFont="1" applyBorder="1" applyAlignment="1">
      <alignment vertical="center"/>
    </xf>
    <xf numFmtId="0" fontId="12" fillId="0" borderId="14" xfId="1" applyFont="1" applyBorder="1"/>
    <xf numFmtId="0" fontId="12" fillId="0" borderId="17" xfId="1" applyFont="1" applyBorder="1"/>
    <xf numFmtId="0" fontId="12" fillId="0" borderId="11" xfId="1" applyFont="1" applyBorder="1"/>
    <xf numFmtId="0" fontId="12" fillId="0" borderId="12" xfId="1" applyFont="1" applyBorder="1"/>
    <xf numFmtId="0" fontId="12" fillId="0" borderId="19" xfId="1" applyFont="1" applyBorder="1"/>
    <xf numFmtId="0" fontId="25" fillId="0" borderId="0" xfId="1" applyFont="1"/>
  </cellXfs>
  <cellStyles count="3">
    <cellStyle name="Обычный" xfId="0" builtinId="0"/>
    <cellStyle name="Обычный 2" xfId="1" xr:uid="{E3D56637-14B1-D54D-90BF-FE978EFA83B3}"/>
    <cellStyle name="Обычный 5" xfId="2" xr:uid="{94F39BB8-2DCC-B041-99F6-A4B342ADD0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34925</xdr:colOff>
      <xdr:row>1</xdr:row>
      <xdr:rowOff>6350</xdr:rowOff>
    </xdr:from>
    <xdr:ext cx="704850" cy="561975"/>
    <xdr:pic>
      <xdr:nvPicPr>
        <xdr:cNvPr id="2" name="image2.jpg">
          <a:extLst>
            <a:ext uri="{FF2B5EF4-FFF2-40B4-BE49-F238E27FC236}">
              <a16:creationId xmlns:a16="http://schemas.microsoft.com/office/drawing/2014/main" id="{EA5DE63F-187A-7D42-A413-B53A9B44DD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196850"/>
          <a:ext cx="704850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1057275</xdr:colOff>
      <xdr:row>1</xdr:row>
      <xdr:rowOff>3175</xdr:rowOff>
    </xdr:from>
    <xdr:ext cx="895350" cy="561975"/>
    <xdr:pic>
      <xdr:nvPicPr>
        <xdr:cNvPr id="3" name="image1.jpg">
          <a:extLst>
            <a:ext uri="{FF2B5EF4-FFF2-40B4-BE49-F238E27FC236}">
              <a16:creationId xmlns:a16="http://schemas.microsoft.com/office/drawing/2014/main" id="{0B08FC81-A0E9-CD45-BBBB-22BFA1A45B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13675" y="193675"/>
          <a:ext cx="895350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927100</xdr:colOff>
      <xdr:row>51</xdr:row>
      <xdr:rowOff>101600</xdr:rowOff>
    </xdr:from>
    <xdr:ext cx="876300" cy="654050"/>
    <xdr:pic>
      <xdr:nvPicPr>
        <xdr:cNvPr id="4" name="image5.png" descr="C:\Users\Judge\Desktop\Максимова.jpg">
          <a:extLst>
            <a:ext uri="{FF2B5EF4-FFF2-40B4-BE49-F238E27FC236}">
              <a16:creationId xmlns:a16="http://schemas.microsoft.com/office/drawing/2014/main" id="{05579CF9-AF8B-024B-B1A6-D5B8E02B38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0900" y="10769600"/>
          <a:ext cx="876300" cy="6540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482600</xdr:colOff>
      <xdr:row>51</xdr:row>
      <xdr:rowOff>63500</xdr:rowOff>
    </xdr:from>
    <xdr:to>
      <xdr:col>8</xdr:col>
      <xdr:colOff>368300</xdr:colOff>
      <xdr:row>55</xdr:row>
      <xdr:rowOff>70757</xdr:rowOff>
    </xdr:to>
    <xdr:pic>
      <xdr:nvPicPr>
        <xdr:cNvPr id="5" name="Рисунок 8">
          <a:extLst>
            <a:ext uri="{FF2B5EF4-FFF2-40B4-BE49-F238E27FC236}">
              <a16:creationId xmlns:a16="http://schemas.microsoft.com/office/drawing/2014/main" id="{3B8DD306-58B3-DC45-AFBE-75257E9EF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0731500"/>
          <a:ext cx="1219200" cy="61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190500</xdr:colOff>
      <xdr:row>50</xdr:row>
      <xdr:rowOff>101600</xdr:rowOff>
    </xdr:from>
    <xdr:to>
      <xdr:col>4</xdr:col>
      <xdr:colOff>129913</xdr:colOff>
      <xdr:row>55</xdr:row>
      <xdr:rowOff>88771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5437129-B124-4D4B-B17C-0CE8F009BF7E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617200"/>
          <a:ext cx="1171313" cy="749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katerinamaksimova/Desktop/&#1055;&#1056;%20&#1058;&#1059;&#1051;&#1040;%2012-16%20&#1052;&#1040;&#1071;.xlsx" TargetMode="External"/><Relationship Id="rId1" Type="http://schemas.openxmlformats.org/officeDocument/2006/relationships/externalLinkPath" Target="/Users/ekaterinamaksimova/Desktop/&#1055;&#1056;%20&#1058;&#1059;&#1051;&#1040;%2012-16%20&#1052;&#1040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принт д"/>
      <sheetName val="спринт м)"/>
      <sheetName val="спринт д над"/>
      <sheetName val="спринт м над"/>
      <sheetName val="над"/>
      <sheetName val="спринт д 1 4"/>
      <sheetName val="спринт д 1 4рег"/>
      <sheetName val="спринт д 1 4 (2)"/>
      <sheetName val="спринт м 1 4"/>
      <sheetName val="над рег 1 4"/>
      <sheetName val="ст 200 д (2)"/>
      <sheetName val="ст 200 ю (2)"/>
      <sheetName val="ст очки д "/>
      <sheetName val="ст очки м"/>
      <sheetName val="Д ОЧКИ"/>
      <sheetName val="Ю ОЧКИ "/>
      <sheetName val="преследка"/>
      <sheetName val="ст 200 д"/>
      <sheetName val="ст 200 ю"/>
      <sheetName val="ст 200 д РГ"/>
      <sheetName val="ст 200 ю РГ"/>
      <sheetName val="кейрин Д"/>
      <sheetName val="кейрин"/>
      <sheetName val="Кейрин.табл муж ф"/>
      <sheetName val="Кейрин.табл жен"/>
      <sheetName val="ст выб ю РГ"/>
      <sheetName val="ст выб д РГ"/>
      <sheetName val="ст выб ю"/>
      <sheetName val="ст выб д"/>
      <sheetName val="ст 500 Д"/>
      <sheetName val="ст 500 Ю"/>
      <sheetName val="старт 3км Д"/>
      <sheetName val="старт 3км Ю (2)"/>
      <sheetName val="тех 3 км д"/>
      <sheetName val="тех 3 км ю"/>
      <sheetName val="ст выб д 2"/>
      <sheetName val="ст выб ю 1"/>
      <sheetName val="ст выб ю РГ (2)"/>
      <sheetName val="ст выб д РГ (2)"/>
      <sheetName val="парная 3 км Ю Ф"/>
      <sheetName val="ст выб д 1"/>
      <sheetName val="ст выб ю 2"/>
      <sheetName val="ст скретч Д"/>
      <sheetName val="ст скретч Ю"/>
      <sheetName val="мой список М (2)"/>
      <sheetName val="мой списокД"/>
      <sheetName val="мой список М"/>
      <sheetName val="мой список РС"/>
      <sheetName val="спис ВС РЕГИОНЫ  РС"/>
      <sheetName val="спис ВС РЕГИОНЫ "/>
      <sheetName val="спис ПР РЕГИОНЫ"/>
      <sheetName val="спис ПР"/>
      <sheetName val="спис ВС"/>
      <sheetName val="спис РС"/>
      <sheetName val="парная 3 км Д"/>
      <sheetName val="парная 3 км Ю"/>
      <sheetName val="500схД"/>
      <sheetName val="500схЮ "/>
      <sheetName val="Скретч Д"/>
      <sheetName val="Скретч Ю"/>
      <sheetName val="парная 3 км Д Ф"/>
      <sheetName val="парная 3 км Д Ф все"/>
      <sheetName val="парная 3 км Ю1"/>
      <sheetName val="парная 3 км Ю Ф все"/>
      <sheetName val="кейрин Д "/>
      <sheetName val="кейрин М"/>
      <sheetName val="Д выб кв1"/>
      <sheetName val="Д выб кв2"/>
      <sheetName val="Ю выб кв1"/>
      <sheetName val="Ю выб кв2"/>
      <sheetName val="кейрин Д  (2)"/>
      <sheetName val="кейрин М (2)"/>
      <sheetName val="Д выб РГ  (2)"/>
      <sheetName val="Ю выб РГ (2)"/>
      <sheetName val="Д выб кв2 (2)"/>
      <sheetName val="Ю выб кв2 (2)"/>
      <sheetName val="кейрин Д  (3)"/>
      <sheetName val="кейрин М (3)"/>
      <sheetName val="кейрин ф Д"/>
      <sheetName val="кейрин ф Ю"/>
      <sheetName val="200схД"/>
      <sheetName val="200схЮ"/>
      <sheetName val="200схД РС"/>
      <sheetName val="200схЮ РС"/>
      <sheetName val="финалл д"/>
      <sheetName val="финал м"/>
      <sheetName val="финал д регион"/>
      <sheetName val="финал м рег"/>
      <sheetName val="спринтФД"/>
      <sheetName val="спринтФМ "/>
      <sheetName val="спринтФМ  РС"/>
      <sheetName val="спринтФД  РС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B7" t="str">
            <v>№ гонщ</v>
          </cell>
          <cell r="C7" t="str">
            <v>UCI</v>
          </cell>
          <cell r="D7" t="str">
            <v>ФИ</v>
          </cell>
          <cell r="E7" t="str">
            <v>Дата</v>
          </cell>
          <cell r="F7" t="str">
            <v>разряд</v>
          </cell>
          <cell r="G7" t="str">
            <v>область</v>
          </cell>
        </row>
        <row r="9">
          <cell r="B9">
            <v>1</v>
          </cell>
          <cell r="C9">
            <v>10132790051</v>
          </cell>
          <cell r="D9" t="str">
            <v>Дроздова Ольга</v>
          </cell>
          <cell r="E9">
            <v>39616</v>
          </cell>
          <cell r="F9" t="str">
            <v>2 СР</v>
          </cell>
          <cell r="G9" t="str">
            <v>Тульская область</v>
          </cell>
        </row>
        <row r="10">
          <cell r="B10">
            <v>2</v>
          </cell>
          <cell r="C10">
            <v>10132789849</v>
          </cell>
          <cell r="D10" t="str">
            <v>Лучина Виктория</v>
          </cell>
          <cell r="E10">
            <v>39558</v>
          </cell>
          <cell r="F10" t="str">
            <v>2 СР</v>
          </cell>
          <cell r="G10" t="str">
            <v>Тульская область</v>
          </cell>
        </row>
        <row r="11">
          <cell r="B11">
            <v>3</v>
          </cell>
          <cell r="C11">
            <v>10137919432</v>
          </cell>
          <cell r="D11" t="str">
            <v>Ермолова Мария</v>
          </cell>
          <cell r="E11">
            <v>39688</v>
          </cell>
          <cell r="F11" t="str">
            <v>1 СР</v>
          </cell>
          <cell r="G11" t="str">
            <v>Тульская область</v>
          </cell>
        </row>
        <row r="12">
          <cell r="B12">
            <v>4</v>
          </cell>
          <cell r="C12">
            <v>10094255385</v>
          </cell>
          <cell r="D12" t="str">
            <v>Изотова Анна</v>
          </cell>
          <cell r="E12">
            <v>39316</v>
          </cell>
          <cell r="F12" t="str">
            <v>КМС</v>
          </cell>
          <cell r="G12" t="str">
            <v>Тульская область</v>
          </cell>
        </row>
        <row r="13">
          <cell r="B13">
            <v>5</v>
          </cell>
          <cell r="C13">
            <v>10216899027</v>
          </cell>
          <cell r="D13" t="str">
            <v>Юрченко Александра</v>
          </cell>
          <cell r="E13">
            <v>39346</v>
          </cell>
          <cell r="F13" t="str">
            <v>КМС</v>
          </cell>
          <cell r="G13" t="str">
            <v>Тульская область</v>
          </cell>
        </row>
        <row r="14">
          <cell r="B14">
            <v>6</v>
          </cell>
          <cell r="C14">
            <v>10119926033</v>
          </cell>
          <cell r="D14" t="str">
            <v>Боброва Мария</v>
          </cell>
          <cell r="E14">
            <v>39162</v>
          </cell>
          <cell r="F14" t="str">
            <v>2 СР</v>
          </cell>
          <cell r="G14" t="str">
            <v>Тульская область</v>
          </cell>
        </row>
        <row r="15">
          <cell r="B15">
            <v>7</v>
          </cell>
          <cell r="D15" t="str">
            <v>Кузьмина Каролина</v>
          </cell>
          <cell r="E15">
            <v>39167</v>
          </cell>
          <cell r="F15" t="str">
            <v>2 СР</v>
          </cell>
          <cell r="G15" t="str">
            <v>Тульская область</v>
          </cell>
        </row>
        <row r="16">
          <cell r="B16">
            <v>8</v>
          </cell>
          <cell r="C16">
            <v>10130345045</v>
          </cell>
          <cell r="D16" t="str">
            <v>Соколова Софья</v>
          </cell>
          <cell r="E16">
            <v>39106</v>
          </cell>
          <cell r="F16" t="str">
            <v>1 СР</v>
          </cell>
          <cell r="G16" t="str">
            <v>Тульская область</v>
          </cell>
        </row>
        <row r="17">
          <cell r="B17">
            <v>9</v>
          </cell>
          <cell r="D17" t="str">
            <v>Кузина Анна</v>
          </cell>
          <cell r="E17">
            <v>39443</v>
          </cell>
          <cell r="F17" t="str">
            <v>2 СР</v>
          </cell>
          <cell r="G17" t="str">
            <v>Тульская область</v>
          </cell>
        </row>
        <row r="18">
          <cell r="B18">
            <v>10</v>
          </cell>
          <cell r="C18">
            <v>10142530164</v>
          </cell>
          <cell r="D18" t="str">
            <v>Ростовцева Светлана</v>
          </cell>
          <cell r="E18">
            <v>39776</v>
          </cell>
          <cell r="F18" t="str">
            <v>2 СР</v>
          </cell>
          <cell r="G18" t="str">
            <v>Тульская область</v>
          </cell>
        </row>
        <row r="19">
          <cell r="B19">
            <v>11</v>
          </cell>
          <cell r="C19">
            <v>10142335255</v>
          </cell>
          <cell r="D19" t="str">
            <v>Гвоздева Диана</v>
          </cell>
          <cell r="E19">
            <v>39650</v>
          </cell>
          <cell r="F19" t="str">
            <v>2 СР</v>
          </cell>
          <cell r="G19" t="str">
            <v>Тульская область</v>
          </cell>
        </row>
        <row r="20">
          <cell r="B20">
            <v>51</v>
          </cell>
          <cell r="C20">
            <v>0</v>
          </cell>
          <cell r="D20" t="str">
            <v>Мишина Алена</v>
          </cell>
          <cell r="E20">
            <v>39871</v>
          </cell>
          <cell r="F20" t="str">
            <v>2 СР</v>
          </cell>
          <cell r="G20" t="str">
            <v>Тульская область</v>
          </cell>
        </row>
        <row r="21">
          <cell r="B21">
            <v>12</v>
          </cell>
          <cell r="C21">
            <v>10126133023</v>
          </cell>
          <cell r="D21" t="str">
            <v>Свирщук Анастасия</v>
          </cell>
          <cell r="E21">
            <v>39690</v>
          </cell>
          <cell r="F21" t="str">
            <v>КМС</v>
          </cell>
          <cell r="G21" t="str">
            <v>Донецкая Народная Республика</v>
          </cell>
        </row>
        <row r="22">
          <cell r="B22">
            <v>13</v>
          </cell>
          <cell r="C22">
            <v>10139118794</v>
          </cell>
          <cell r="D22" t="str">
            <v>Бедная Диана</v>
          </cell>
          <cell r="E22">
            <v>40069</v>
          </cell>
          <cell r="F22" t="str">
            <v>1 СР</v>
          </cell>
          <cell r="G22" t="str">
            <v>Донецкая Народная Республика</v>
          </cell>
        </row>
        <row r="23">
          <cell r="B23">
            <v>14</v>
          </cell>
          <cell r="C23">
            <v>10105526785</v>
          </cell>
          <cell r="D23" t="str">
            <v xml:space="preserve">Касимова Виолетта </v>
          </cell>
          <cell r="E23">
            <v>39379</v>
          </cell>
          <cell r="F23" t="str">
            <v>КМС</v>
          </cell>
          <cell r="G23" t="str">
            <v xml:space="preserve">Санкт - Петербург </v>
          </cell>
        </row>
        <row r="24">
          <cell r="B24">
            <v>15</v>
          </cell>
          <cell r="C24">
            <v>10123783704</v>
          </cell>
          <cell r="D24" t="str">
            <v>Таджиева Алина</v>
          </cell>
          <cell r="E24">
            <v>39323</v>
          </cell>
          <cell r="F24" t="str">
            <v>КМС</v>
          </cell>
          <cell r="G24" t="str">
            <v xml:space="preserve">Санкт - Петербург </v>
          </cell>
        </row>
        <row r="25">
          <cell r="B25">
            <v>16</v>
          </cell>
          <cell r="C25">
            <v>10117352200</v>
          </cell>
          <cell r="D25" t="str">
            <v>Осипова Виктория</v>
          </cell>
          <cell r="E25">
            <v>39275</v>
          </cell>
          <cell r="F25" t="str">
            <v>КМС</v>
          </cell>
          <cell r="G25" t="str">
            <v xml:space="preserve">Санкт - Петербург </v>
          </cell>
        </row>
        <row r="26">
          <cell r="B26">
            <v>17</v>
          </cell>
          <cell r="C26">
            <v>10111188252</v>
          </cell>
          <cell r="D26" t="str">
            <v xml:space="preserve">Удянская Александра </v>
          </cell>
          <cell r="E26">
            <v>39157</v>
          </cell>
          <cell r="F26" t="str">
            <v>КМС</v>
          </cell>
          <cell r="G26" t="str">
            <v xml:space="preserve">Санкт - Петербург </v>
          </cell>
        </row>
        <row r="27">
          <cell r="B27">
            <v>18</v>
          </cell>
          <cell r="C27">
            <v>10132012435</v>
          </cell>
          <cell r="D27" t="str">
            <v>Лосева Анфиса</v>
          </cell>
          <cell r="E27">
            <v>39524</v>
          </cell>
          <cell r="F27" t="str">
            <v>1 СР</v>
          </cell>
          <cell r="G27" t="str">
            <v xml:space="preserve">Санкт - Петербург </v>
          </cell>
        </row>
        <row r="28">
          <cell r="B28">
            <v>19</v>
          </cell>
          <cell r="C28">
            <v>10119496506</v>
          </cell>
          <cell r="D28" t="str">
            <v>Колоницкая Виктория</v>
          </cell>
          <cell r="E28">
            <v>39295</v>
          </cell>
          <cell r="F28" t="str">
            <v>1 СР</v>
          </cell>
          <cell r="G28" t="str">
            <v xml:space="preserve">Санкт - Петербург </v>
          </cell>
        </row>
        <row r="30">
          <cell r="B30">
            <v>20</v>
          </cell>
          <cell r="C30">
            <v>10117776774</v>
          </cell>
          <cell r="D30" t="str">
            <v>Алексеенко Сабрина</v>
          </cell>
          <cell r="E30">
            <v>39255</v>
          </cell>
          <cell r="F30" t="str">
            <v>КМС</v>
          </cell>
          <cell r="G30" t="str">
            <v>Иркутская область</v>
          </cell>
        </row>
        <row r="31">
          <cell r="B31">
            <v>21</v>
          </cell>
          <cell r="C31">
            <v>10119123155</v>
          </cell>
          <cell r="D31" t="str">
            <v>Шишкина Виктория</v>
          </cell>
          <cell r="E31">
            <v>39607</v>
          </cell>
          <cell r="F31" t="str">
            <v>1 СР</v>
          </cell>
          <cell r="G31" t="str">
            <v>Иркутская область</v>
          </cell>
        </row>
        <row r="33">
          <cell r="B33">
            <v>22</v>
          </cell>
          <cell r="C33">
            <v>10090053164</v>
          </cell>
          <cell r="D33" t="str">
            <v>Клименко Эвелина</v>
          </cell>
          <cell r="E33">
            <v>39217</v>
          </cell>
          <cell r="F33" t="str">
            <v>КМС</v>
          </cell>
          <cell r="G33" t="str">
            <v xml:space="preserve">Санкт - Петербург </v>
          </cell>
        </row>
        <row r="34">
          <cell r="B34">
            <v>23</v>
          </cell>
          <cell r="C34">
            <v>10137422207</v>
          </cell>
          <cell r="D34" t="str">
            <v>Беляева Мария</v>
          </cell>
          <cell r="E34">
            <v>39866</v>
          </cell>
          <cell r="F34" t="str">
            <v>КМС</v>
          </cell>
          <cell r="G34" t="str">
            <v xml:space="preserve">Санкт - Петербург </v>
          </cell>
        </row>
        <row r="36">
          <cell r="B36">
            <v>24</v>
          </cell>
          <cell r="C36">
            <v>10116665217</v>
          </cell>
          <cell r="D36" t="str">
            <v>Петричина Алина</v>
          </cell>
          <cell r="E36">
            <v>39140</v>
          </cell>
          <cell r="F36" t="str">
            <v>КМС</v>
          </cell>
          <cell r="G36" t="str">
            <v>Москва</v>
          </cell>
        </row>
        <row r="37">
          <cell r="B37">
            <v>25</v>
          </cell>
          <cell r="C37">
            <v>10112463400</v>
          </cell>
          <cell r="D37" t="str">
            <v>Сашенкова Александра</v>
          </cell>
          <cell r="E37">
            <v>39458</v>
          </cell>
          <cell r="F37" t="str">
            <v>КМС</v>
          </cell>
          <cell r="G37" t="str">
            <v>Москва</v>
          </cell>
        </row>
        <row r="38">
          <cell r="B38">
            <v>26</v>
          </cell>
          <cell r="C38">
            <v>10131543502</v>
          </cell>
          <cell r="D38" t="str">
            <v>Солозобова Вероника</v>
          </cell>
          <cell r="E38">
            <v>39647</v>
          </cell>
          <cell r="F38" t="str">
            <v>КМС</v>
          </cell>
          <cell r="G38" t="str">
            <v>Москва</v>
          </cell>
        </row>
        <row r="39">
          <cell r="B39">
            <v>27</v>
          </cell>
          <cell r="C39">
            <v>10138758783</v>
          </cell>
          <cell r="D39" t="str">
            <v xml:space="preserve">Савичева Кристина </v>
          </cell>
          <cell r="E39">
            <v>39673</v>
          </cell>
          <cell r="F39" t="str">
            <v>1 СР</v>
          </cell>
          <cell r="G39" t="str">
            <v>Москва</v>
          </cell>
        </row>
        <row r="41">
          <cell r="B41">
            <v>28</v>
          </cell>
          <cell r="C41">
            <v>10127774747</v>
          </cell>
          <cell r="D41" t="str">
            <v>Булавкина Анастасия</v>
          </cell>
          <cell r="E41">
            <v>39361</v>
          </cell>
          <cell r="F41" t="str">
            <v>КМС</v>
          </cell>
          <cell r="G41" t="str">
            <v xml:space="preserve">Московская область </v>
          </cell>
        </row>
        <row r="43">
          <cell r="B43">
            <v>29</v>
          </cell>
          <cell r="C43">
            <v>10126009145</v>
          </cell>
          <cell r="D43" t="str">
            <v>Кузьмина Дарья</v>
          </cell>
          <cell r="E43">
            <v>39484</v>
          </cell>
          <cell r="F43" t="str">
            <v>1 СР</v>
          </cell>
          <cell r="G43" t="str">
            <v>Ростовская область</v>
          </cell>
        </row>
        <row r="44">
          <cell r="B44">
            <v>30</v>
          </cell>
          <cell r="C44">
            <v>10127430395</v>
          </cell>
          <cell r="D44" t="str">
            <v>Евко Валерия</v>
          </cell>
          <cell r="E44">
            <v>39225</v>
          </cell>
          <cell r="F44" t="str">
            <v>1 СР</v>
          </cell>
          <cell r="G44" t="str">
            <v>Ростовская область</v>
          </cell>
        </row>
        <row r="45">
          <cell r="B45">
            <v>31</v>
          </cell>
          <cell r="C45">
            <v>10141651104</v>
          </cell>
          <cell r="D45" t="str">
            <v xml:space="preserve">Слесова Екатерина </v>
          </cell>
          <cell r="E45">
            <v>39720</v>
          </cell>
          <cell r="F45" t="str">
            <v>1 СР</v>
          </cell>
          <cell r="G45" t="str">
            <v>Ростовская область</v>
          </cell>
        </row>
        <row r="46">
          <cell r="B46">
            <v>32</v>
          </cell>
          <cell r="C46">
            <v>10142011307</v>
          </cell>
          <cell r="D46" t="str">
            <v>Будник Мария</v>
          </cell>
          <cell r="E46">
            <v>39664</v>
          </cell>
          <cell r="F46" t="str">
            <v>1 СР</v>
          </cell>
          <cell r="G46" t="str">
            <v>Ростовская область</v>
          </cell>
        </row>
        <row r="48">
          <cell r="B48">
            <v>33</v>
          </cell>
          <cell r="C48">
            <v>10083844154</v>
          </cell>
          <cell r="D48" t="str">
            <v xml:space="preserve">Смирнова Анна </v>
          </cell>
          <cell r="E48">
            <v>39353</v>
          </cell>
          <cell r="F48" t="str">
            <v>КМС</v>
          </cell>
          <cell r="G48" t="str">
            <v>Москва</v>
          </cell>
        </row>
        <row r="50">
          <cell r="B50">
            <v>34</v>
          </cell>
          <cell r="C50">
            <v>10130128817</v>
          </cell>
          <cell r="D50" t="str">
            <v>Алякрирнская София</v>
          </cell>
          <cell r="E50">
            <v>40101</v>
          </cell>
          <cell r="F50" t="str">
            <v>3 СР</v>
          </cell>
          <cell r="G50" t="str">
            <v>Москва</v>
          </cell>
        </row>
        <row r="51">
          <cell r="B51">
            <v>35</v>
          </cell>
          <cell r="C51">
            <v>0</v>
          </cell>
          <cell r="D51" t="str">
            <v xml:space="preserve">Баженова Кристина </v>
          </cell>
          <cell r="E51">
            <v>39526</v>
          </cell>
          <cell r="F51" t="str">
            <v>2 СР</v>
          </cell>
          <cell r="G51" t="str">
            <v>Москва</v>
          </cell>
        </row>
        <row r="52">
          <cell r="B52">
            <v>36</v>
          </cell>
          <cell r="C52">
            <v>10130164208</v>
          </cell>
          <cell r="D52" t="str">
            <v>Босаргина Дарья</v>
          </cell>
          <cell r="E52">
            <v>39492</v>
          </cell>
          <cell r="F52" t="str">
            <v>2 СР</v>
          </cell>
          <cell r="G52" t="str">
            <v>Москва</v>
          </cell>
        </row>
        <row r="54">
          <cell r="B54">
            <v>37</v>
          </cell>
          <cell r="C54">
            <v>10114465336</v>
          </cell>
          <cell r="D54" t="str">
            <v xml:space="preserve">Гейко Диана </v>
          </cell>
          <cell r="E54">
            <v>39338</v>
          </cell>
          <cell r="F54" t="str">
            <v>КМС</v>
          </cell>
          <cell r="G54" t="str">
            <v>Республика Адыгея</v>
          </cell>
        </row>
        <row r="55">
          <cell r="B55">
            <v>38</v>
          </cell>
          <cell r="C55">
            <v>10120034046</v>
          </cell>
          <cell r="D55" t="str">
            <v>Максимчук Милана</v>
          </cell>
          <cell r="E55">
            <v>39194</v>
          </cell>
          <cell r="F55" t="str">
            <v>КМС</v>
          </cell>
          <cell r="G55" t="str">
            <v>Республика Адыгея</v>
          </cell>
        </row>
        <row r="56">
          <cell r="B56">
            <v>39</v>
          </cell>
          <cell r="C56">
            <v>10120034450</v>
          </cell>
          <cell r="D56" t="str">
            <v>Сандалова Анастасия</v>
          </cell>
          <cell r="E56">
            <v>39183</v>
          </cell>
          <cell r="F56" t="str">
            <v>1 СР</v>
          </cell>
          <cell r="G56" t="str">
            <v>Республика Адыгея</v>
          </cell>
        </row>
        <row r="57">
          <cell r="B57">
            <v>40</v>
          </cell>
          <cell r="C57">
            <v>10109564413</v>
          </cell>
          <cell r="D57" t="str">
            <v>Радуненко Анна</v>
          </cell>
          <cell r="E57">
            <v>39437</v>
          </cell>
          <cell r="F57" t="str">
            <v>КМС</v>
          </cell>
          <cell r="G57" t="str">
            <v>Республика Адыгея</v>
          </cell>
        </row>
        <row r="59">
          <cell r="B59">
            <v>41</v>
          </cell>
          <cell r="C59">
            <v>10142055268</v>
          </cell>
          <cell r="D59" t="str">
            <v>Тинькова София</v>
          </cell>
          <cell r="E59">
            <v>39565</v>
          </cell>
          <cell r="F59" t="str">
            <v>2 СР</v>
          </cell>
          <cell r="G59" t="str">
            <v xml:space="preserve">Воронежская область </v>
          </cell>
        </row>
        <row r="60">
          <cell r="B60">
            <v>42</v>
          </cell>
          <cell r="C60">
            <v>10129964624</v>
          </cell>
          <cell r="D60" t="str">
            <v xml:space="preserve">Минашкина Тамила </v>
          </cell>
          <cell r="E60">
            <v>39591</v>
          </cell>
          <cell r="F60" t="str">
            <v>КМС</v>
          </cell>
          <cell r="G60" t="str">
            <v xml:space="preserve">Воронежская область </v>
          </cell>
        </row>
        <row r="61">
          <cell r="B61">
            <v>43</v>
          </cell>
          <cell r="C61">
            <v>10116809808</v>
          </cell>
          <cell r="D61" t="str">
            <v>Ткачук Злата</v>
          </cell>
          <cell r="E61">
            <v>39733</v>
          </cell>
          <cell r="F61" t="str">
            <v>1 СР</v>
          </cell>
          <cell r="G61" t="str">
            <v xml:space="preserve">Воронежская область </v>
          </cell>
        </row>
        <row r="62">
          <cell r="B62">
            <v>44</v>
          </cell>
          <cell r="C62">
            <v>10119972109</v>
          </cell>
          <cell r="D62" t="str">
            <v>Колупаева Кристина</v>
          </cell>
          <cell r="E62">
            <v>39525</v>
          </cell>
          <cell r="F62" t="str">
            <v>КМС</v>
          </cell>
          <cell r="G62" t="str">
            <v xml:space="preserve">Воронежская область </v>
          </cell>
        </row>
        <row r="63">
          <cell r="B63">
            <v>45</v>
          </cell>
          <cell r="C63">
            <v>10142218047</v>
          </cell>
          <cell r="D63" t="str">
            <v>Кузнецова Виктория</v>
          </cell>
          <cell r="E63">
            <v>40035</v>
          </cell>
          <cell r="F63" t="str">
            <v>3 СР</v>
          </cell>
          <cell r="G63" t="str">
            <v xml:space="preserve">Воронежская область </v>
          </cell>
        </row>
        <row r="64">
          <cell r="B64">
            <v>46</v>
          </cell>
          <cell r="C64">
            <v>10142216330</v>
          </cell>
          <cell r="D64" t="str">
            <v xml:space="preserve">Кулагина Арина </v>
          </cell>
          <cell r="E64">
            <v>40094</v>
          </cell>
          <cell r="F64" t="str">
            <v>3 СР</v>
          </cell>
          <cell r="G64" t="str">
            <v xml:space="preserve">Воронежская область </v>
          </cell>
        </row>
        <row r="65">
          <cell r="B65">
            <v>47</v>
          </cell>
          <cell r="C65">
            <v>20100312</v>
          </cell>
          <cell r="D65" t="str">
            <v xml:space="preserve">Сухарева Александра </v>
          </cell>
          <cell r="E65">
            <v>40249</v>
          </cell>
          <cell r="F65" t="str">
            <v>3 СР</v>
          </cell>
          <cell r="G65" t="str">
            <v xml:space="preserve">Воронежская область </v>
          </cell>
        </row>
        <row r="67">
          <cell r="B67">
            <v>48</v>
          </cell>
          <cell r="C67">
            <v>10120120235</v>
          </cell>
          <cell r="D67" t="str">
            <v>Голуенко Дарья</v>
          </cell>
          <cell r="E67">
            <v>39166</v>
          </cell>
          <cell r="F67" t="str">
            <v>1 СР</v>
          </cell>
          <cell r="G67" t="str">
            <v>Москва</v>
          </cell>
        </row>
        <row r="68">
          <cell r="B68">
            <v>49</v>
          </cell>
          <cell r="C68">
            <v>10112709637</v>
          </cell>
          <cell r="D68" t="str">
            <v>Фарафонтова Елизавета</v>
          </cell>
          <cell r="E68">
            <v>39296</v>
          </cell>
          <cell r="F68" t="str">
            <v>1 СР</v>
          </cell>
          <cell r="G68" t="str">
            <v>Москва</v>
          </cell>
        </row>
        <row r="69">
          <cell r="B69">
            <v>50</v>
          </cell>
          <cell r="C69">
            <v>10131600486</v>
          </cell>
          <cell r="D69" t="str">
            <v xml:space="preserve">Клиндух Алина </v>
          </cell>
          <cell r="E69">
            <v>39550</v>
          </cell>
          <cell r="F69" t="str">
            <v>3 СР</v>
          </cell>
          <cell r="G69" t="str">
            <v>Москва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62E8-F90A-554B-A167-674565942802}">
  <sheetPr>
    <tabColor rgb="FFB2A1C7"/>
    <pageSetUpPr fitToPage="1"/>
  </sheetPr>
  <dimension ref="A1:Z1006"/>
  <sheetViews>
    <sheetView tabSelected="1" workbookViewId="0">
      <selection activeCell="A9" sqref="A9:I220"/>
    </sheetView>
  </sheetViews>
  <sheetFormatPr baseColWidth="10" defaultColWidth="12" defaultRowHeight="15" customHeight="1"/>
  <cols>
    <col min="1" max="1" width="5.6640625" style="1" customWidth="1"/>
    <col min="2" max="2" width="6.83203125" style="1" customWidth="1"/>
    <col min="3" max="3" width="11" style="1" customWidth="1"/>
    <col min="4" max="4" width="16.1640625" style="1" customWidth="1"/>
    <col min="5" max="5" width="9.33203125" style="1" customWidth="1"/>
    <col min="6" max="6" width="15.6640625" style="1" customWidth="1"/>
    <col min="7" max="7" width="24" style="1" customWidth="1"/>
    <col min="8" max="8" width="17.5" style="1" customWidth="1"/>
    <col min="9" max="9" width="14" style="1" customWidth="1"/>
    <col min="10" max="26" width="7.33203125" style="1" customWidth="1"/>
    <col min="27" max="16384" width="12" style="1"/>
  </cols>
  <sheetData>
    <row r="1" spans="1:26" ht="1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</row>
    <row r="2" spans="1:26" ht="3.75" customHeight="1">
      <c r="A2" s="79"/>
      <c r="B2" s="80"/>
      <c r="C2" s="80"/>
      <c r="D2" s="80"/>
      <c r="E2" s="80"/>
      <c r="F2" s="80"/>
      <c r="G2" s="80"/>
      <c r="H2" s="80"/>
      <c r="I2" s="80"/>
    </row>
    <row r="3" spans="1:26" ht="15" customHeight="1">
      <c r="A3" s="79" t="s">
        <v>1</v>
      </c>
      <c r="B3" s="80"/>
      <c r="C3" s="80"/>
      <c r="D3" s="80"/>
      <c r="E3" s="80"/>
      <c r="F3" s="80"/>
      <c r="G3" s="80"/>
      <c r="H3" s="80"/>
      <c r="I3" s="80"/>
    </row>
    <row r="4" spans="1:26" ht="6" customHeight="1">
      <c r="A4" s="81"/>
      <c r="B4" s="64"/>
      <c r="C4" s="64"/>
      <c r="D4" s="64"/>
      <c r="E4" s="64"/>
      <c r="F4" s="64"/>
      <c r="G4" s="64"/>
      <c r="H4" s="64"/>
      <c r="I4" s="64"/>
    </row>
    <row r="5" spans="1:26" ht="6.75" customHeight="1">
      <c r="A5" s="82" t="s">
        <v>2</v>
      </c>
      <c r="B5" s="64"/>
      <c r="C5" s="64"/>
      <c r="D5" s="64"/>
      <c r="E5" s="64"/>
      <c r="F5" s="64"/>
      <c r="G5" s="64"/>
      <c r="H5" s="64"/>
      <c r="I5" s="64"/>
    </row>
    <row r="6" spans="1:26" ht="15" customHeight="1">
      <c r="A6" s="73" t="s">
        <v>3</v>
      </c>
      <c r="B6" s="74"/>
      <c r="C6" s="74"/>
      <c r="D6" s="74"/>
      <c r="E6" s="74"/>
      <c r="F6" s="74"/>
      <c r="G6" s="74"/>
      <c r="H6" s="74"/>
      <c r="I6" s="74"/>
    </row>
    <row r="7" spans="1:26" ht="15" customHeight="1">
      <c r="A7" s="73" t="s">
        <v>4</v>
      </c>
      <c r="B7" s="74"/>
      <c r="C7" s="74"/>
      <c r="D7" s="74"/>
      <c r="E7" s="74"/>
      <c r="F7" s="74"/>
      <c r="G7" s="74"/>
      <c r="H7" s="74"/>
      <c r="I7" s="74"/>
    </row>
    <row r="8" spans="1:26" ht="8.25" customHeight="1" thickBot="1">
      <c r="A8" s="75"/>
      <c r="B8" s="76"/>
      <c r="C8" s="76"/>
      <c r="D8" s="76"/>
      <c r="E8" s="76"/>
      <c r="F8" s="76"/>
      <c r="G8" s="76"/>
      <c r="H8" s="76"/>
      <c r="I8" s="76"/>
    </row>
    <row r="9" spans="1:26" ht="12.75" customHeight="1" thickTop="1">
      <c r="A9" s="83" t="s">
        <v>5</v>
      </c>
      <c r="B9" s="84"/>
      <c r="C9" s="84"/>
      <c r="D9" s="84"/>
      <c r="E9" s="84"/>
      <c r="F9" s="84"/>
      <c r="G9" s="84"/>
      <c r="H9" s="84"/>
      <c r="I9" s="85"/>
    </row>
    <row r="10" spans="1:26" ht="12.75" customHeight="1">
      <c r="A10" s="77" t="s">
        <v>6</v>
      </c>
      <c r="B10" s="86"/>
      <c r="C10" s="86"/>
      <c r="D10" s="86"/>
      <c r="E10" s="86"/>
      <c r="F10" s="86"/>
      <c r="G10" s="86"/>
      <c r="H10" s="86"/>
      <c r="I10" s="87"/>
    </row>
    <row r="11" spans="1:26" ht="16.5" customHeight="1">
      <c r="A11" s="78" t="s">
        <v>58</v>
      </c>
      <c r="B11" s="88"/>
      <c r="C11" s="88"/>
      <c r="D11" s="88"/>
      <c r="E11" s="88"/>
      <c r="F11" s="88"/>
      <c r="G11" s="88"/>
      <c r="H11" s="88"/>
      <c r="I11" s="87"/>
    </row>
    <row r="12" spans="1:26" ht="6.75" customHeight="1">
      <c r="A12" s="89"/>
      <c r="B12" s="90"/>
      <c r="C12" s="90"/>
      <c r="D12" s="90"/>
      <c r="E12" s="90"/>
      <c r="F12" s="90"/>
      <c r="G12" s="90"/>
      <c r="H12" s="90"/>
      <c r="I12" s="91"/>
    </row>
    <row r="13" spans="1:26" ht="12.75" customHeight="1">
      <c r="A13" s="92" t="s">
        <v>7</v>
      </c>
      <c r="B13" s="93"/>
      <c r="C13" s="93"/>
      <c r="D13" s="93"/>
      <c r="E13" s="94"/>
      <c r="F13" s="95"/>
      <c r="G13" s="96" t="s">
        <v>8</v>
      </c>
      <c r="H13" s="97"/>
      <c r="I13" s="9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99" t="s">
        <v>9</v>
      </c>
      <c r="B14" s="100"/>
      <c r="C14" s="100"/>
      <c r="D14" s="100"/>
      <c r="E14" s="101"/>
      <c r="F14" s="102"/>
      <c r="G14" s="103" t="s">
        <v>10</v>
      </c>
      <c r="H14" s="104"/>
      <c r="I14" s="10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06" t="s">
        <v>11</v>
      </c>
      <c r="B15" s="107"/>
      <c r="C15" s="107"/>
      <c r="D15" s="107"/>
      <c r="E15" s="107"/>
      <c r="F15" s="107"/>
      <c r="G15" s="108"/>
      <c r="H15" s="109" t="s">
        <v>12</v>
      </c>
      <c r="I15" s="110"/>
    </row>
    <row r="16" spans="1:26" ht="23.25" customHeight="1">
      <c r="A16" s="111" t="s">
        <v>13</v>
      </c>
      <c r="B16" s="112"/>
      <c r="C16" s="112"/>
      <c r="D16" s="113"/>
      <c r="E16" s="114" t="s">
        <v>2</v>
      </c>
      <c r="F16" s="113"/>
      <c r="G16" s="114"/>
      <c r="H16" s="115" t="s">
        <v>14</v>
      </c>
      <c r="I16" s="116"/>
    </row>
    <row r="17" spans="1:15" ht="12.75" customHeight="1">
      <c r="A17" s="111" t="s">
        <v>15</v>
      </c>
      <c r="B17" s="112"/>
      <c r="C17" s="112"/>
      <c r="D17" s="114"/>
      <c r="E17" s="117"/>
      <c r="F17" s="113"/>
      <c r="G17" s="118" t="s">
        <v>16</v>
      </c>
      <c r="H17" s="119" t="s">
        <v>17</v>
      </c>
      <c r="I17" s="120"/>
    </row>
    <row r="18" spans="1:15" ht="12.75" customHeight="1">
      <c r="A18" s="111" t="s">
        <v>18</v>
      </c>
      <c r="B18" s="112"/>
      <c r="C18" s="112"/>
      <c r="D18" s="114"/>
      <c r="E18" s="117"/>
      <c r="F18" s="113"/>
      <c r="G18" s="118" t="s">
        <v>19</v>
      </c>
      <c r="H18" s="119" t="s">
        <v>20</v>
      </c>
      <c r="I18" s="120"/>
    </row>
    <row r="19" spans="1:15" ht="12.75" customHeight="1" thickBot="1">
      <c r="A19" s="121" t="s">
        <v>21</v>
      </c>
      <c r="B19" s="122"/>
      <c r="C19" s="122"/>
      <c r="D19" s="123"/>
      <c r="E19" s="124"/>
      <c r="F19" s="123"/>
      <c r="G19" s="125" t="s">
        <v>22</v>
      </c>
      <c r="H19" s="126" t="s">
        <v>23</v>
      </c>
      <c r="I19" s="127" t="s">
        <v>24</v>
      </c>
    </row>
    <row r="20" spans="1:15" ht="7.5" customHeight="1" thickTop="1" thickBot="1">
      <c r="A20" s="3"/>
      <c r="B20" s="4"/>
      <c r="C20" s="4"/>
      <c r="D20" s="5"/>
      <c r="E20" s="6"/>
      <c r="F20" s="5"/>
      <c r="G20" s="5"/>
      <c r="H20" s="7"/>
      <c r="I20" s="7"/>
    </row>
    <row r="21" spans="1:15" ht="31.5" customHeight="1" thickTop="1">
      <c r="A21" s="8" t="s">
        <v>25</v>
      </c>
      <c r="B21" s="9" t="s">
        <v>26</v>
      </c>
      <c r="C21" s="9" t="s">
        <v>27</v>
      </c>
      <c r="D21" s="9" t="s">
        <v>28</v>
      </c>
      <c r="E21" s="10" t="s">
        <v>29</v>
      </c>
      <c r="F21" s="9" t="s">
        <v>30</v>
      </c>
      <c r="G21" s="9" t="s">
        <v>31</v>
      </c>
      <c r="H21" s="9" t="s">
        <v>32</v>
      </c>
      <c r="I21" s="11" t="s">
        <v>33</v>
      </c>
      <c r="M21" s="12"/>
      <c r="N21" s="13"/>
      <c r="O21" s="14"/>
    </row>
    <row r="22" spans="1:15" ht="24" customHeight="1">
      <c r="A22" s="15">
        <v>1</v>
      </c>
      <c r="B22" s="16">
        <v>49</v>
      </c>
      <c r="C22" s="17">
        <f>IF(ISBLANK($B22),"",VLOOKUP($B22,'[1]мой списокД'!$B$1:$F$518,2,0))</f>
        <v>10112709637</v>
      </c>
      <c r="D22" s="18" t="str">
        <f>IF(ISBLANK($B22),"",VLOOKUP($B22,'[1]мой списокД'!$B$1:$F$518,3,0))</f>
        <v>Фарафонтова Елизавета</v>
      </c>
      <c r="E22" s="19">
        <f>IF(ISBLANK($B22),"",VLOOKUP($B22,'[1]мой списокД'!$B$1:$F$518,4,0))</f>
        <v>39296</v>
      </c>
      <c r="F22" s="20" t="str">
        <f>IF(ISBLANK($B22),"",VLOOKUP($B22,'[1]мой списокД'!$B$1:$G$518,5,0))</f>
        <v>1 СР</v>
      </c>
      <c r="G22" s="21" t="str">
        <f>IF(ISBLANK($B22),"",VLOOKUP($B22,'[1]мой списокД'!$B$1:$G$518,6,0))</f>
        <v>Москва</v>
      </c>
      <c r="H22" s="22"/>
      <c r="I22" s="23"/>
      <c r="M22" s="12"/>
      <c r="N22" s="13"/>
      <c r="O22" s="14"/>
    </row>
    <row r="23" spans="1:15" ht="24" customHeight="1">
      <c r="A23" s="15">
        <v>2</v>
      </c>
      <c r="B23" s="16">
        <v>23</v>
      </c>
      <c r="C23" s="17">
        <f>IF(ISBLANK($B23),"",VLOOKUP($B23,'[1]мой списокД'!$B$1:$F$518,2,0))</f>
        <v>10137422207</v>
      </c>
      <c r="D23" s="18" t="str">
        <f>IF(ISBLANK($B23),"",VLOOKUP($B23,'[1]мой списокД'!$B$1:$F$518,3,0))</f>
        <v>Беляева Мария</v>
      </c>
      <c r="E23" s="19">
        <f>IF(ISBLANK($B23),"",VLOOKUP($B23,'[1]мой списокД'!$B$1:$F$518,4,0))</f>
        <v>39866</v>
      </c>
      <c r="F23" s="20" t="str">
        <f>IF(ISBLANK($B23),"",VLOOKUP($B23,'[1]мой списокД'!$B$1:$G$518,5,0))</f>
        <v>КМС</v>
      </c>
      <c r="G23" s="21" t="str">
        <f>IF(ISBLANK($B23),"",VLOOKUP($B23,'[1]мой списокД'!$B$1:$G$518,6,0))</f>
        <v xml:space="preserve">Санкт - Петербург </v>
      </c>
      <c r="H23" s="22"/>
      <c r="I23" s="23"/>
      <c r="M23" s="12"/>
      <c r="N23" s="13"/>
      <c r="O23" s="14"/>
    </row>
    <row r="24" spans="1:15" ht="24" customHeight="1">
      <c r="A24" s="15">
        <v>3</v>
      </c>
      <c r="B24" s="16">
        <v>48</v>
      </c>
      <c r="C24" s="17">
        <f>IF(ISBLANK($B24),"",VLOOKUP($B24,'[1]мой списокД'!$B$1:$F$518,2,0))</f>
        <v>10120120235</v>
      </c>
      <c r="D24" s="18" t="str">
        <f>IF(ISBLANK($B24),"",VLOOKUP($B24,'[1]мой списокД'!$B$1:$F$518,3,0))</f>
        <v>Голуенко Дарья</v>
      </c>
      <c r="E24" s="19">
        <f>IF(ISBLANK($B24),"",VLOOKUP($B24,'[1]мой списокД'!$B$1:$F$518,4,0))</f>
        <v>39166</v>
      </c>
      <c r="F24" s="20" t="str">
        <f>IF(ISBLANK($B24),"",VLOOKUP($B24,'[1]мой списокД'!$B$1:$G$518,5,0))</f>
        <v>1 СР</v>
      </c>
      <c r="G24" s="21" t="str">
        <f>IF(ISBLANK($B24),"",VLOOKUP($B24,'[1]мой списокД'!$B$1:$G$518,6,0))</f>
        <v>Москва</v>
      </c>
      <c r="H24" s="22"/>
      <c r="I24" s="24"/>
      <c r="M24" s="12"/>
      <c r="N24" s="13"/>
      <c r="O24" s="14"/>
    </row>
    <row r="25" spans="1:15" ht="24" customHeight="1">
      <c r="A25" s="15">
        <v>4</v>
      </c>
      <c r="B25" s="16">
        <v>26</v>
      </c>
      <c r="C25" s="17">
        <f>IF(ISBLANK($B25),"",VLOOKUP($B25,'[1]мой списокД'!$B$1:$F$518,2,0))</f>
        <v>10131543502</v>
      </c>
      <c r="D25" s="18" t="str">
        <f>IF(ISBLANK($B25),"",VLOOKUP($B25,'[1]мой списокД'!$B$1:$F$518,3,0))</f>
        <v>Солозобова Вероника</v>
      </c>
      <c r="E25" s="19">
        <f>IF(ISBLANK($B25),"",VLOOKUP($B25,'[1]мой списокД'!$B$1:$F$518,4,0))</f>
        <v>39647</v>
      </c>
      <c r="F25" s="20" t="str">
        <f>IF(ISBLANK($B25),"",VLOOKUP($B25,'[1]мой списокД'!$B$1:$G$518,5,0))</f>
        <v>КМС</v>
      </c>
      <c r="G25" s="21" t="str">
        <f>IF(ISBLANK($B25),"",VLOOKUP($B25,'[1]мой списокД'!$B$1:$G$518,6,0))</f>
        <v>Москва</v>
      </c>
      <c r="H25" s="22"/>
      <c r="I25" s="23"/>
      <c r="M25" s="12"/>
      <c r="N25" s="13"/>
      <c r="O25" s="14"/>
    </row>
    <row r="26" spans="1:15" ht="24" customHeight="1">
      <c r="A26" s="15">
        <v>5</v>
      </c>
      <c r="B26" s="16">
        <v>1</v>
      </c>
      <c r="C26" s="17">
        <f>IF(ISBLANK($B26),"",VLOOKUP($B26,'[1]мой списокД'!$B$1:$F$518,2,0))</f>
        <v>10132790051</v>
      </c>
      <c r="D26" s="18" t="str">
        <f>IF(ISBLANK($B26),"",VLOOKUP($B26,'[1]мой списокД'!$B$1:$F$518,3,0))</f>
        <v>Дроздова Ольга</v>
      </c>
      <c r="E26" s="19">
        <f>IF(ISBLANK($B26),"",VLOOKUP($B26,'[1]мой списокД'!$B$1:$F$518,4,0))</f>
        <v>39616</v>
      </c>
      <c r="F26" s="20" t="str">
        <f>IF(ISBLANK($B26),"",VLOOKUP($B26,'[1]мой списокД'!$B$1:$G$518,5,0))</f>
        <v>2 СР</v>
      </c>
      <c r="G26" s="21" t="str">
        <f>IF(ISBLANK($B26),"",VLOOKUP($B26,'[1]мой списокД'!$B$1:$G$518,6,0))</f>
        <v>Тульская область</v>
      </c>
      <c r="H26" s="22"/>
      <c r="I26" s="23"/>
      <c r="M26" s="12"/>
      <c r="N26" s="25"/>
      <c r="O26" s="14"/>
    </row>
    <row r="27" spans="1:15" ht="24" customHeight="1">
      <c r="A27" s="15">
        <v>6</v>
      </c>
      <c r="B27" s="16">
        <v>27</v>
      </c>
      <c r="C27" s="17">
        <f>IF(ISBLANK($B27),"",VLOOKUP($B27,'[1]мой списокД'!$B$1:$F$518,2,0))</f>
        <v>10138758783</v>
      </c>
      <c r="D27" s="18" t="str">
        <f>IF(ISBLANK($B27),"",VLOOKUP($B27,'[1]мой списокД'!$B$1:$F$518,3,0))</f>
        <v xml:space="preserve">Савичева Кристина </v>
      </c>
      <c r="E27" s="19">
        <f>IF(ISBLANK($B27),"",VLOOKUP($B27,'[1]мой списокД'!$B$1:$F$518,4,0))</f>
        <v>39673</v>
      </c>
      <c r="F27" s="20" t="str">
        <f>IF(ISBLANK($B27),"",VLOOKUP($B27,'[1]мой списокД'!$B$1:$G$518,5,0))</f>
        <v>1 СР</v>
      </c>
      <c r="G27" s="21" t="str">
        <f>IF(ISBLANK($B27),"",VLOOKUP($B27,'[1]мой списокД'!$B$1:$G$518,6,0))</f>
        <v>Москва</v>
      </c>
      <c r="H27" s="22"/>
      <c r="I27" s="23"/>
      <c r="M27" s="12"/>
      <c r="N27" s="26"/>
      <c r="O27" s="14"/>
    </row>
    <row r="28" spans="1:15" ht="24" customHeight="1">
      <c r="A28" s="15">
        <v>7</v>
      </c>
      <c r="B28" s="16">
        <v>2</v>
      </c>
      <c r="C28" s="17">
        <f>IF(ISBLANK($B28),"",VLOOKUP($B28,'[1]мой списокД'!$B$1:$F$518,2,0))</f>
        <v>10132789849</v>
      </c>
      <c r="D28" s="18" t="str">
        <f>IF(ISBLANK($B28),"",VLOOKUP($B28,'[1]мой списокД'!$B$1:$F$518,3,0))</f>
        <v>Лучина Виктория</v>
      </c>
      <c r="E28" s="19">
        <f>IF(ISBLANK($B28),"",VLOOKUP($B28,'[1]мой списокД'!$B$1:$F$518,4,0))</f>
        <v>39558</v>
      </c>
      <c r="F28" s="20" t="str">
        <f>IF(ISBLANK($B28),"",VLOOKUP($B28,'[1]мой списокД'!$B$1:$G$518,5,0))</f>
        <v>2 СР</v>
      </c>
      <c r="G28" s="21" t="str">
        <f>IF(ISBLANK($B28),"",VLOOKUP($B28,'[1]мой списокД'!$B$1:$G$518,6,0))</f>
        <v>Тульская область</v>
      </c>
      <c r="H28" s="22"/>
      <c r="I28" s="23"/>
    </row>
    <row r="29" spans="1:15" ht="24" customHeight="1">
      <c r="A29" s="15">
        <v>8</v>
      </c>
      <c r="B29" s="27">
        <v>19</v>
      </c>
      <c r="C29" s="17">
        <f>IF(ISBLANK($B29),"",VLOOKUP($B29,'[1]мой списокД'!$B$1:$F$518,2,0))</f>
        <v>10119496506</v>
      </c>
      <c r="D29" s="18" t="str">
        <f>IF(ISBLANK($B29),"",VLOOKUP($B29,'[1]мой списокД'!$B$1:$F$518,3,0))</f>
        <v>Колоницкая Виктория</v>
      </c>
      <c r="E29" s="19">
        <f>IF(ISBLANK($B29),"",VLOOKUP($B29,'[1]мой списокД'!$B$1:$F$518,4,0))</f>
        <v>39295</v>
      </c>
      <c r="F29" s="20" t="str">
        <f>IF(ISBLANK($B29),"",VLOOKUP($B29,'[1]мой списокД'!$B$1:$G$518,5,0))</f>
        <v>1 СР</v>
      </c>
      <c r="G29" s="21" t="str">
        <f>IF(ISBLANK($B29),"",VLOOKUP($B29,'[1]мой списокД'!$B$1:$G$518,6,0))</f>
        <v xml:space="preserve">Санкт - Петербург </v>
      </c>
      <c r="H29" s="22"/>
      <c r="I29" s="23"/>
    </row>
    <row r="30" spans="1:15" ht="24" customHeight="1">
      <c r="A30" s="15">
        <v>9</v>
      </c>
      <c r="B30" s="16">
        <v>3</v>
      </c>
      <c r="C30" s="17">
        <f>IF(ISBLANK($B30),"",VLOOKUP($B30,'[1]мой списокД'!$B$1:$F$518,2,0))</f>
        <v>10137919432</v>
      </c>
      <c r="D30" s="18" t="str">
        <f>IF(ISBLANK($B30),"",VLOOKUP($B30,'[1]мой списокД'!$B$1:$F$518,3,0))</f>
        <v>Ермолова Мария</v>
      </c>
      <c r="E30" s="19">
        <f>IF(ISBLANK($B30),"",VLOOKUP($B30,'[1]мой списокД'!$B$1:$F$518,4,0))</f>
        <v>39688</v>
      </c>
      <c r="F30" s="20" t="str">
        <f>IF(ISBLANK($B30),"",VLOOKUP($B30,'[1]мой списокД'!$B$1:$G$518,5,0))</f>
        <v>1 СР</v>
      </c>
      <c r="G30" s="21" t="str">
        <f>IF(ISBLANK($B30),"",VLOOKUP($B30,'[1]мой списокД'!$B$1:$G$518,6,0))</f>
        <v>Тульская область</v>
      </c>
      <c r="H30" s="22"/>
      <c r="I30" s="23"/>
    </row>
    <row r="31" spans="1:15" ht="24" customHeight="1">
      <c r="A31" s="15">
        <v>10</v>
      </c>
      <c r="B31" s="16">
        <v>11</v>
      </c>
      <c r="C31" s="17">
        <f>IF(ISBLANK($B31),"",VLOOKUP($B31,'[1]мой списокД'!$B$1:$F$518,2,0))</f>
        <v>10142335255</v>
      </c>
      <c r="D31" s="18" t="str">
        <f>IF(ISBLANK($B31),"",VLOOKUP($B31,'[1]мой списокД'!$B$1:$F$518,3,0))</f>
        <v>Гвоздева Диана</v>
      </c>
      <c r="E31" s="19">
        <f>IF(ISBLANK($B31),"",VLOOKUP($B31,'[1]мой списокД'!$B$1:$F$518,4,0))</f>
        <v>39650</v>
      </c>
      <c r="F31" s="20" t="str">
        <f>IF(ISBLANK($B31),"",VLOOKUP($B31,'[1]мой списокД'!$B$1:$G$518,5,0))</f>
        <v>2 СР</v>
      </c>
      <c r="G31" s="21" t="str">
        <f>IF(ISBLANK($B31),"",VLOOKUP($B31,'[1]мой списокД'!$B$1:$G$518,6,0))</f>
        <v>Тульская область</v>
      </c>
      <c r="H31" s="22"/>
      <c r="I31" s="23"/>
    </row>
    <row r="32" spans="1:15" ht="24" customHeight="1">
      <c r="A32" s="15">
        <v>11</v>
      </c>
      <c r="B32" s="16">
        <v>33</v>
      </c>
      <c r="C32" s="28">
        <f>IF(ISBLANK($B32),"",VLOOKUP($B32,'[1]мой списокД'!$B$1:$F$518,2,0))</f>
        <v>10083844154</v>
      </c>
      <c r="D32" s="29" t="str">
        <f>IF(ISBLANK($B32),"",VLOOKUP($B32,'[1]мой списокД'!$B$1:$F$518,3,0))</f>
        <v xml:space="preserve">Смирнова Анна </v>
      </c>
      <c r="E32" s="30">
        <f>IF(ISBLANK($B32),"",VLOOKUP($B32,'[1]мой списокД'!$B$1:$F$518,4,0))</f>
        <v>39353</v>
      </c>
      <c r="F32" s="31" t="str">
        <f>IF(ISBLANK($B32),"",VLOOKUP($B32,'[1]мой списокД'!$B$1:$G$518,5,0))</f>
        <v>КМС</v>
      </c>
      <c r="G32" s="32" t="str">
        <f>IF(ISBLANK($B32),"",VLOOKUP($B32,'[1]мой списокД'!$B$1:$G$518,6,0))</f>
        <v>Москва</v>
      </c>
      <c r="H32" s="22"/>
      <c r="I32" s="23"/>
    </row>
    <row r="33" spans="1:9" ht="24" customHeight="1">
      <c r="A33" s="15">
        <v>12</v>
      </c>
      <c r="B33" s="128" t="s">
        <v>34</v>
      </c>
      <c r="C33" s="33">
        <v>10112463400</v>
      </c>
      <c r="D33" s="34" t="s">
        <v>35</v>
      </c>
      <c r="E33" s="129">
        <v>39458</v>
      </c>
      <c r="F33" s="35" t="s">
        <v>36</v>
      </c>
      <c r="G33" s="36" t="s">
        <v>37</v>
      </c>
      <c r="H33" s="37"/>
      <c r="I33" s="23"/>
    </row>
    <row r="34" spans="1:9" ht="24" customHeight="1">
      <c r="A34" s="15">
        <v>13</v>
      </c>
      <c r="B34" s="38">
        <v>18</v>
      </c>
      <c r="C34" s="39">
        <f>IF(ISBLANK($B34),"",VLOOKUP($B34,'[1]мой списокД'!$B$1:$F$518,2,0))</f>
        <v>10132012435</v>
      </c>
      <c r="D34" s="40" t="str">
        <f>IF(ISBLANK($B34),"",VLOOKUP($B34,'[1]мой списокД'!$B$1:$F$518,3,0))</f>
        <v>Лосева Анфиса</v>
      </c>
      <c r="E34" s="41">
        <f>IF(ISBLANK($B34),"",VLOOKUP($B34,'[1]мой списокД'!$B$1:$F$518,4,0))</f>
        <v>39524</v>
      </c>
      <c r="F34" s="42" t="str">
        <f>IF(ISBLANK($B34),"",VLOOKUP($B34,'[1]мой списокД'!$B$1:$G$518,5,0))</f>
        <v>1 СР</v>
      </c>
      <c r="G34" s="43" t="str">
        <f>IF(ISBLANK($B34),"",VLOOKUP($B34,'[1]мой списокД'!$B$1:$G$518,6,0))</f>
        <v xml:space="preserve">Санкт - Петербург </v>
      </c>
      <c r="H34" s="22"/>
      <c r="I34" s="23"/>
    </row>
    <row r="35" spans="1:9" ht="24" customHeight="1">
      <c r="A35" s="15">
        <v>13</v>
      </c>
      <c r="B35" s="38">
        <v>7</v>
      </c>
      <c r="C35" s="17">
        <f>IF(ISBLANK($B35),"",VLOOKUP($B35,'[1]мой списокД'!$B$1:$F$518,2,0))</f>
        <v>0</v>
      </c>
      <c r="D35" s="18" t="str">
        <f>IF(ISBLANK($B35),"",VLOOKUP($B35,'[1]мой списокД'!$B$1:$F$518,3,0))</f>
        <v>Кузьмина Каролина</v>
      </c>
      <c r="E35" s="19">
        <f>IF(ISBLANK($B35),"",VLOOKUP($B35,'[1]мой списокД'!$B$1:$F$518,4,0))</f>
        <v>39167</v>
      </c>
      <c r="F35" s="20" t="str">
        <f>IF(ISBLANK($B35),"",VLOOKUP($B35,'[1]мой списокД'!$B$1:$G$518,5,0))</f>
        <v>2 СР</v>
      </c>
      <c r="G35" s="21" t="str">
        <f>IF(ISBLANK($B35),"",VLOOKUP($B35,'[1]мой списокД'!$B$1:$G$518,6,0))</f>
        <v>Тульская область</v>
      </c>
      <c r="H35" s="22"/>
      <c r="I35" s="23"/>
    </row>
    <row r="36" spans="1:9" ht="24" customHeight="1">
      <c r="A36" s="15">
        <v>15</v>
      </c>
      <c r="B36" s="38">
        <v>8</v>
      </c>
      <c r="C36" s="17">
        <f>IF(ISBLANK($B36),"",VLOOKUP($B36,'[1]мой списокД'!$B$1:$F$518,2,0))</f>
        <v>10130345045</v>
      </c>
      <c r="D36" s="18" t="str">
        <f>IF(ISBLANK($B36),"",VLOOKUP($B36,'[1]мой списокД'!$B$1:$F$518,3,0))</f>
        <v>Соколова Софья</v>
      </c>
      <c r="E36" s="19">
        <f>IF(ISBLANK($B36),"",VLOOKUP($B36,'[1]мой списокД'!$B$1:$F$518,4,0))</f>
        <v>39106</v>
      </c>
      <c r="F36" s="20" t="str">
        <f>IF(ISBLANK($B36),"",VLOOKUP($B36,'[1]мой списокД'!$B$1:$G$518,5,0))</f>
        <v>1 СР</v>
      </c>
      <c r="G36" s="21" t="str">
        <f>IF(ISBLANK($B36),"",VLOOKUP($B36,'[1]мой списокД'!$B$1:$G$518,6,0))</f>
        <v>Тульская область</v>
      </c>
      <c r="H36" s="22"/>
      <c r="I36" s="23"/>
    </row>
    <row r="37" spans="1:9" ht="24" customHeight="1">
      <c r="A37" s="15">
        <v>15</v>
      </c>
      <c r="B37" s="38">
        <v>9</v>
      </c>
      <c r="C37" s="17">
        <f>IF(ISBLANK($B37),"",VLOOKUP($B37,'[1]мой списокД'!$B$1:$F$518,2,0))</f>
        <v>0</v>
      </c>
      <c r="D37" s="18" t="str">
        <f>IF(ISBLANK($B37),"",VLOOKUP($B37,'[1]мой списокД'!$B$1:$F$518,3,0))</f>
        <v>Кузина Анна</v>
      </c>
      <c r="E37" s="19">
        <f>IF(ISBLANK($B37),"",VLOOKUP($B37,'[1]мой списокД'!$B$1:$F$518,4,0))</f>
        <v>39443</v>
      </c>
      <c r="F37" s="20" t="str">
        <f>IF(ISBLANK($B37),"",VLOOKUP($B37,'[1]мой списокД'!$B$1:$G$518,5,0))</f>
        <v>2 СР</v>
      </c>
      <c r="G37" s="21" t="str">
        <f>IF(ISBLANK($B37),"",VLOOKUP($B37,'[1]мой списокД'!$B$1:$G$518,6,0))</f>
        <v>Тульская область</v>
      </c>
      <c r="H37" s="22"/>
      <c r="I37" s="23"/>
    </row>
    <row r="38" spans="1:9" ht="24" customHeight="1">
      <c r="A38" s="15">
        <v>17</v>
      </c>
      <c r="B38" s="38">
        <v>42</v>
      </c>
      <c r="C38" s="17">
        <f>IF(ISBLANK($B38),"",VLOOKUP($B38,'[1]мой списокД'!$B$1:$F$518,2,0))</f>
        <v>10129964624</v>
      </c>
      <c r="D38" s="18" t="str">
        <f>IF(ISBLANK($B38),"",VLOOKUP($B38,'[1]мой списокД'!$B$1:$F$518,3,0))</f>
        <v xml:space="preserve">Минашкина Тамила </v>
      </c>
      <c r="E38" s="19">
        <f>IF(ISBLANK($B38),"",VLOOKUP($B38,'[1]мой списокД'!$B$1:$F$518,4,0))</f>
        <v>39591</v>
      </c>
      <c r="F38" s="20" t="str">
        <f>IF(ISBLANK($B38),"",VLOOKUP($B38,'[1]мой списокД'!$B$1:$G$518,5,0))</f>
        <v>КМС</v>
      </c>
      <c r="G38" s="21" t="str">
        <f>IF(ISBLANK($B38),"",VLOOKUP($B38,'[1]мой списокД'!$B$1:$G$518,6,0))</f>
        <v xml:space="preserve">Воронежская область </v>
      </c>
      <c r="H38" s="22"/>
      <c r="I38" s="23"/>
    </row>
    <row r="39" spans="1:9" ht="24" customHeight="1">
      <c r="A39" s="15">
        <v>17</v>
      </c>
      <c r="B39" s="38">
        <v>41</v>
      </c>
      <c r="C39" s="17">
        <f>IF(ISBLANK($B39),"",VLOOKUP($B39,'[1]мой списокД'!$B$1:$F$518,2,0))</f>
        <v>10142055268</v>
      </c>
      <c r="D39" s="18" t="str">
        <f>IF(ISBLANK($B39),"",VLOOKUP($B39,'[1]мой списокД'!$B$1:$F$518,3,0))</f>
        <v>Тинькова София</v>
      </c>
      <c r="E39" s="19">
        <f>IF(ISBLANK($B39),"",VLOOKUP($B39,'[1]мой списокД'!$B$1:$F$518,4,0))</f>
        <v>39565</v>
      </c>
      <c r="F39" s="20" t="str">
        <f>IF(ISBLANK($B39),"",VLOOKUP($B39,'[1]мой списокД'!$B$1:$G$518,5,0))</f>
        <v>2 СР</v>
      </c>
      <c r="G39" s="21" t="str">
        <f>IF(ISBLANK($B39),"",VLOOKUP($B39,'[1]мой списокД'!$B$1:$G$518,6,0))</f>
        <v xml:space="preserve">Воронежская область </v>
      </c>
      <c r="H39" s="22"/>
      <c r="I39" s="23"/>
    </row>
    <row r="40" spans="1:9" ht="24" customHeight="1" thickBot="1">
      <c r="A40" s="15">
        <v>19</v>
      </c>
      <c r="B40" s="38">
        <v>44</v>
      </c>
      <c r="C40" s="17">
        <f>IF(ISBLANK($B40),"",VLOOKUP($B40,'[1]мой списокД'!$B$1:$F$518,2,0))</f>
        <v>10119972109</v>
      </c>
      <c r="D40" s="18" t="str">
        <f>IF(ISBLANK($B40),"",VLOOKUP($B40,'[1]мой списокД'!$B$1:$F$518,3,0))</f>
        <v>Колупаева Кристина</v>
      </c>
      <c r="E40" s="19">
        <f>IF(ISBLANK($B40),"",VLOOKUP($B40,'[1]мой списокД'!$B$1:$F$518,4,0))</f>
        <v>39525</v>
      </c>
      <c r="F40" s="20" t="str">
        <f>IF(ISBLANK($B40),"",VLOOKUP($B40,'[1]мой списокД'!$B$1:$G$518,5,0))</f>
        <v>КМС</v>
      </c>
      <c r="G40" s="21" t="str">
        <f>IF(ISBLANK($B40),"",VLOOKUP($B40,'[1]мой списокД'!$B$1:$G$518,6,0))</f>
        <v xml:space="preserve">Воронежская область </v>
      </c>
      <c r="H40" s="22"/>
      <c r="I40" s="23"/>
    </row>
    <row r="41" spans="1:9" ht="9" customHeight="1" thickTop="1" thickBot="1">
      <c r="A41" s="44"/>
      <c r="B41" s="45"/>
      <c r="C41" s="45"/>
      <c r="D41" s="130"/>
      <c r="E41" s="46"/>
      <c r="F41" s="47"/>
      <c r="G41" s="48"/>
      <c r="H41" s="49"/>
      <c r="I41" s="49"/>
    </row>
    <row r="42" spans="1:9" ht="12.75" customHeight="1" thickTop="1">
      <c r="A42" s="68" t="s">
        <v>38</v>
      </c>
      <c r="B42" s="131"/>
      <c r="C42" s="131"/>
      <c r="D42" s="131"/>
      <c r="E42" s="50"/>
      <c r="F42" s="69" t="s">
        <v>39</v>
      </c>
      <c r="G42" s="131"/>
      <c r="H42" s="84"/>
      <c r="I42" s="85"/>
    </row>
    <row r="43" spans="1:9" ht="12.75" customHeight="1">
      <c r="A43" s="132" t="s">
        <v>40</v>
      </c>
      <c r="B43" s="133"/>
      <c r="C43" s="134"/>
      <c r="D43" s="133"/>
      <c r="E43" s="135"/>
      <c r="F43" s="136" t="s">
        <v>41</v>
      </c>
      <c r="G43" s="137">
        <v>9</v>
      </c>
      <c r="H43" s="138" t="s">
        <v>36</v>
      </c>
      <c r="I43" s="139">
        <v>6</v>
      </c>
    </row>
    <row r="44" spans="1:9" ht="12.75" customHeight="1">
      <c r="A44" s="132" t="s">
        <v>42</v>
      </c>
      <c r="B44" s="133"/>
      <c r="C44" s="140"/>
      <c r="D44" s="133"/>
      <c r="E44" s="141"/>
      <c r="F44" s="142" t="s">
        <v>43</v>
      </c>
      <c r="G44" s="137">
        <f>G45+G49</f>
        <v>19</v>
      </c>
      <c r="H44" s="138" t="s">
        <v>44</v>
      </c>
      <c r="I44" s="139">
        <v>7</v>
      </c>
    </row>
    <row r="45" spans="1:9" ht="12.75" customHeight="1">
      <c r="A45" s="132" t="s">
        <v>45</v>
      </c>
      <c r="B45" s="133"/>
      <c r="C45" s="143"/>
      <c r="D45" s="133"/>
      <c r="E45" s="141"/>
      <c r="F45" s="142" t="s">
        <v>46</v>
      </c>
      <c r="G45" s="137">
        <f>G46+G47+G48</f>
        <v>19</v>
      </c>
      <c r="H45" s="138" t="s">
        <v>47</v>
      </c>
      <c r="I45" s="139">
        <v>6</v>
      </c>
    </row>
    <row r="46" spans="1:9" ht="12.75" customHeight="1">
      <c r="A46" s="132" t="s">
        <v>48</v>
      </c>
      <c r="B46" s="133"/>
      <c r="C46" s="143"/>
      <c r="D46" s="133"/>
      <c r="E46" s="141"/>
      <c r="F46" s="142" t="s">
        <v>49</v>
      </c>
      <c r="G46" s="137">
        <f>COUNT(A20:A40)</f>
        <v>19</v>
      </c>
      <c r="H46" s="138" t="s">
        <v>50</v>
      </c>
      <c r="I46" s="139">
        <v>0</v>
      </c>
    </row>
    <row r="47" spans="1:9" ht="12.75" customHeight="1">
      <c r="A47" s="51"/>
      <c r="B47" s="133"/>
      <c r="C47" s="143"/>
      <c r="D47" s="133"/>
      <c r="E47" s="141"/>
      <c r="F47" s="142" t="s">
        <v>51</v>
      </c>
      <c r="G47" s="137">
        <f>COUNTIF(A20:A40,"НФ")</f>
        <v>0</v>
      </c>
      <c r="H47" s="144"/>
      <c r="I47" s="139"/>
    </row>
    <row r="48" spans="1:9" ht="12.75" customHeight="1">
      <c r="A48" s="51"/>
      <c r="B48" s="133"/>
      <c r="C48" s="133"/>
      <c r="D48" s="145"/>
      <c r="E48" s="141"/>
      <c r="F48" s="142" t="s">
        <v>52</v>
      </c>
      <c r="G48" s="137">
        <f>COUNTIF(A20:A40,"ДСКВ")</f>
        <v>0</v>
      </c>
      <c r="H48" s="146"/>
      <c r="I48" s="139"/>
    </row>
    <row r="49" spans="1:26" ht="12.75" customHeight="1">
      <c r="A49" s="51"/>
      <c r="B49" s="133"/>
      <c r="C49" s="133"/>
      <c r="D49" s="133"/>
      <c r="E49" s="147"/>
      <c r="F49" s="142" t="s">
        <v>53</v>
      </c>
      <c r="G49" s="137">
        <f>COUNTIF(A20:A40,"НС")</f>
        <v>0</v>
      </c>
      <c r="H49" s="146"/>
      <c r="I49" s="139"/>
    </row>
    <row r="50" spans="1:26" ht="5.25" customHeight="1">
      <c r="A50" s="52"/>
      <c r="B50" s="53"/>
      <c r="C50" s="53"/>
      <c r="D50" s="54"/>
      <c r="E50" s="55"/>
      <c r="F50" s="54"/>
      <c r="G50" s="54"/>
      <c r="H50" s="56"/>
      <c r="I50" s="57"/>
    </row>
    <row r="51" spans="1:26" ht="12.75" customHeight="1">
      <c r="A51" s="70" t="s">
        <v>54</v>
      </c>
      <c r="B51" s="148"/>
      <c r="C51" s="148"/>
      <c r="D51" s="71" t="s">
        <v>55</v>
      </c>
      <c r="E51" s="148"/>
      <c r="F51" s="71" t="s">
        <v>56</v>
      </c>
      <c r="G51" s="148"/>
      <c r="H51" s="72" t="s">
        <v>57</v>
      </c>
      <c r="I51" s="14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52"/>
      <c r="B52" s="54"/>
      <c r="C52" s="54"/>
      <c r="D52" s="63"/>
      <c r="E52" s="150"/>
      <c r="F52" s="63"/>
      <c r="G52" s="150"/>
      <c r="H52" s="63"/>
      <c r="I52" s="151"/>
    </row>
    <row r="53" spans="1:26" ht="12.75" customHeight="1">
      <c r="A53" s="58"/>
      <c r="B53" s="53"/>
      <c r="C53" s="53"/>
      <c r="D53" s="88"/>
      <c r="E53" s="88"/>
      <c r="F53" s="88"/>
      <c r="G53" s="88"/>
      <c r="H53" s="88"/>
      <c r="I53" s="87"/>
    </row>
    <row r="54" spans="1:26" ht="12.75" customHeight="1">
      <c r="A54" s="58"/>
      <c r="B54" s="53"/>
      <c r="C54" s="53"/>
      <c r="D54" s="88"/>
      <c r="E54" s="88"/>
      <c r="F54" s="88"/>
      <c r="G54" s="88"/>
      <c r="H54" s="88"/>
      <c r="I54" s="87"/>
    </row>
    <row r="55" spans="1:26" ht="12.75" customHeight="1">
      <c r="A55" s="58"/>
      <c r="B55" s="53"/>
      <c r="C55" s="53"/>
      <c r="D55" s="88"/>
      <c r="E55" s="88"/>
      <c r="F55" s="88"/>
      <c r="G55" s="88"/>
      <c r="H55" s="88"/>
      <c r="I55" s="87"/>
    </row>
    <row r="56" spans="1:26" ht="12.75" customHeight="1">
      <c r="A56" s="58"/>
      <c r="B56" s="53"/>
      <c r="C56" s="53"/>
      <c r="D56" s="90"/>
      <c r="E56" s="90"/>
      <c r="F56" s="90"/>
      <c r="G56" s="90"/>
      <c r="H56" s="90"/>
      <c r="I56" s="90"/>
      <c r="J56" s="59"/>
    </row>
    <row r="57" spans="1:26" ht="12.75" customHeight="1" thickBot="1">
      <c r="A57" s="65" t="s">
        <v>2</v>
      </c>
      <c r="B57" s="152"/>
      <c r="C57" s="152"/>
      <c r="D57" s="66" t="str">
        <f>G17</f>
        <v>Гниденко В. Н. (ВК, Тула)</v>
      </c>
      <c r="E57" s="152"/>
      <c r="F57" s="66" t="str">
        <f>G18</f>
        <v>Максимова Е. Г. (ВК, Тула)</v>
      </c>
      <c r="G57" s="152"/>
      <c r="H57" s="67" t="s">
        <v>22</v>
      </c>
      <c r="I57" s="152"/>
      <c r="J57" s="60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2.75" customHeight="1" thickTop="1">
      <c r="A58" s="153"/>
      <c r="B58" s="153"/>
      <c r="C58" s="153"/>
      <c r="D58" s="153"/>
      <c r="E58" s="153"/>
      <c r="F58" s="153"/>
      <c r="G58" s="153"/>
      <c r="H58" s="153"/>
      <c r="I58" s="153"/>
    </row>
    <row r="59" spans="1:26" ht="12.75" customHeight="1">
      <c r="A59" s="153"/>
      <c r="B59" s="153"/>
      <c r="C59" s="153"/>
      <c r="D59" s="153"/>
      <c r="E59" s="153"/>
      <c r="F59" s="153"/>
      <c r="G59" s="153"/>
      <c r="H59" s="153"/>
      <c r="I59" s="153"/>
    </row>
    <row r="60" spans="1:26" ht="12.75" customHeight="1" thickBot="1">
      <c r="A60" s="153"/>
      <c r="B60" s="153"/>
      <c r="C60" s="153"/>
      <c r="D60" s="153"/>
      <c r="E60" s="153"/>
      <c r="F60" s="153"/>
      <c r="G60" s="153"/>
      <c r="H60" s="153"/>
      <c r="I60" s="153"/>
      <c r="Q60" s="62"/>
    </row>
    <row r="61" spans="1:26" ht="12.75" customHeight="1" thickTop="1">
      <c r="A61" s="153"/>
      <c r="B61" s="153"/>
      <c r="C61" s="153"/>
      <c r="D61" s="153"/>
      <c r="E61" s="153"/>
      <c r="F61" s="153"/>
      <c r="G61" s="153"/>
      <c r="H61" s="153"/>
      <c r="I61" s="153"/>
    </row>
    <row r="62" spans="1:26" ht="12.75" customHeight="1">
      <c r="A62" s="153"/>
      <c r="B62" s="153"/>
      <c r="C62" s="153"/>
      <c r="D62" s="153"/>
      <c r="E62" s="153"/>
      <c r="F62" s="153"/>
      <c r="G62" s="153"/>
      <c r="H62" s="153"/>
      <c r="I62" s="153"/>
    </row>
    <row r="63" spans="1:26" ht="12.75" customHeight="1">
      <c r="A63" s="153"/>
      <c r="B63" s="153"/>
      <c r="C63" s="153"/>
      <c r="D63" s="153"/>
      <c r="E63" s="153"/>
      <c r="F63" s="153"/>
      <c r="G63" s="153"/>
      <c r="H63" s="153"/>
      <c r="I63" s="153"/>
    </row>
    <row r="64" spans="1:26" ht="12.75" customHeight="1">
      <c r="A64" s="153"/>
      <c r="B64" s="153"/>
      <c r="C64" s="153"/>
      <c r="D64" s="153"/>
      <c r="E64" s="153"/>
      <c r="F64" s="153"/>
      <c r="G64" s="153"/>
      <c r="H64" s="153"/>
      <c r="I64" s="153"/>
    </row>
    <row r="65" spans="1:9" ht="12.75" customHeight="1">
      <c r="A65" s="153"/>
      <c r="B65" s="153"/>
      <c r="C65" s="153"/>
      <c r="D65" s="153"/>
      <c r="E65" s="153"/>
      <c r="F65" s="153"/>
      <c r="G65" s="153"/>
      <c r="H65" s="153"/>
      <c r="I65" s="153"/>
    </row>
    <row r="66" spans="1:9" ht="12.75" customHeight="1">
      <c r="A66" s="153"/>
      <c r="B66" s="153"/>
      <c r="C66" s="153"/>
      <c r="D66" s="153"/>
      <c r="E66" s="153"/>
      <c r="F66" s="153"/>
      <c r="G66" s="153"/>
      <c r="H66" s="153"/>
      <c r="I66" s="153"/>
    </row>
    <row r="67" spans="1:9" ht="12.75" customHeight="1">
      <c r="A67" s="153"/>
      <c r="B67" s="153"/>
      <c r="C67" s="153"/>
      <c r="D67" s="153"/>
      <c r="E67" s="153"/>
      <c r="F67" s="153"/>
      <c r="G67" s="153"/>
      <c r="H67" s="153"/>
      <c r="I67" s="153"/>
    </row>
    <row r="68" spans="1:9" ht="12.75" customHeight="1">
      <c r="A68" s="153"/>
      <c r="B68" s="153"/>
      <c r="C68" s="153"/>
      <c r="D68" s="153"/>
      <c r="E68" s="153"/>
      <c r="F68" s="153"/>
      <c r="G68" s="153"/>
      <c r="H68" s="153"/>
      <c r="I68" s="153"/>
    </row>
    <row r="69" spans="1:9" ht="12.75" customHeight="1">
      <c r="A69" s="153"/>
      <c r="B69" s="153"/>
      <c r="C69" s="153"/>
      <c r="D69" s="153"/>
      <c r="E69" s="153"/>
      <c r="F69" s="153"/>
      <c r="G69" s="153"/>
      <c r="H69" s="153"/>
      <c r="I69" s="153"/>
    </row>
    <row r="70" spans="1:9" ht="12.75" customHeight="1">
      <c r="A70" s="153"/>
      <c r="B70" s="153"/>
      <c r="C70" s="153"/>
      <c r="D70" s="153"/>
      <c r="E70" s="153"/>
      <c r="F70" s="153"/>
      <c r="G70" s="153"/>
      <c r="H70" s="153"/>
      <c r="I70" s="153"/>
    </row>
    <row r="71" spans="1:9" ht="12.75" customHeight="1">
      <c r="A71" s="153"/>
      <c r="B71" s="153"/>
      <c r="C71" s="153"/>
      <c r="D71" s="153"/>
      <c r="E71" s="153"/>
      <c r="F71" s="153"/>
      <c r="G71" s="153"/>
      <c r="H71" s="153"/>
      <c r="I71" s="153"/>
    </row>
    <row r="72" spans="1:9" ht="12.75" customHeight="1">
      <c r="A72" s="153"/>
      <c r="B72" s="153"/>
      <c r="C72" s="153"/>
      <c r="D72" s="153"/>
      <c r="E72" s="153"/>
      <c r="F72" s="153"/>
      <c r="G72" s="153"/>
      <c r="H72" s="153"/>
      <c r="I72" s="153"/>
    </row>
    <row r="73" spans="1:9" ht="12.75" customHeight="1">
      <c r="A73" s="153"/>
      <c r="B73" s="153"/>
      <c r="C73" s="153"/>
      <c r="D73" s="153"/>
      <c r="E73" s="153"/>
      <c r="F73" s="153"/>
      <c r="G73" s="153"/>
      <c r="H73" s="153"/>
      <c r="I73" s="153"/>
    </row>
    <row r="74" spans="1:9" ht="12.75" customHeight="1">
      <c r="A74" s="153"/>
      <c r="B74" s="153"/>
      <c r="C74" s="153"/>
      <c r="D74" s="153"/>
      <c r="E74" s="153"/>
      <c r="F74" s="153"/>
      <c r="G74" s="153"/>
      <c r="H74" s="153"/>
      <c r="I74" s="153"/>
    </row>
    <row r="75" spans="1:9" ht="12.75" customHeight="1">
      <c r="A75" s="153"/>
      <c r="B75" s="153"/>
      <c r="C75" s="153"/>
      <c r="D75" s="153"/>
      <c r="E75" s="153"/>
      <c r="F75" s="153"/>
      <c r="G75" s="153"/>
      <c r="H75" s="153"/>
      <c r="I75" s="153"/>
    </row>
    <row r="76" spans="1:9" ht="12.75" customHeight="1">
      <c r="A76" s="153"/>
      <c r="B76" s="153"/>
      <c r="C76" s="153"/>
      <c r="D76" s="153"/>
      <c r="E76" s="153"/>
      <c r="F76" s="153"/>
      <c r="G76" s="153"/>
      <c r="H76" s="153"/>
      <c r="I76" s="153"/>
    </row>
    <row r="77" spans="1:9" ht="12.75" customHeight="1">
      <c r="A77" s="153"/>
      <c r="B77" s="153"/>
      <c r="C77" s="153"/>
      <c r="D77" s="153"/>
      <c r="E77" s="153"/>
      <c r="F77" s="153"/>
      <c r="G77" s="153"/>
      <c r="H77" s="153"/>
      <c r="I77" s="153"/>
    </row>
    <row r="78" spans="1:9" ht="12.75" customHeight="1">
      <c r="A78" s="153"/>
      <c r="B78" s="153"/>
      <c r="C78" s="153"/>
      <c r="D78" s="153"/>
      <c r="E78" s="153"/>
      <c r="F78" s="153"/>
      <c r="G78" s="153"/>
      <c r="H78" s="153"/>
      <c r="I78" s="153"/>
    </row>
    <row r="79" spans="1:9" ht="12.75" customHeight="1">
      <c r="A79" s="153"/>
      <c r="B79" s="153"/>
      <c r="C79" s="153"/>
      <c r="D79" s="153"/>
      <c r="E79" s="153"/>
      <c r="F79" s="153"/>
      <c r="G79" s="153"/>
      <c r="H79" s="153"/>
      <c r="I79" s="153"/>
    </row>
    <row r="80" spans="1:9" ht="12.75" customHeight="1">
      <c r="A80" s="153"/>
      <c r="B80" s="153"/>
      <c r="C80" s="153"/>
      <c r="D80" s="153"/>
      <c r="E80" s="153"/>
      <c r="F80" s="153"/>
      <c r="G80" s="153"/>
      <c r="H80" s="153"/>
      <c r="I80" s="153"/>
    </row>
    <row r="81" spans="1:9" ht="12.75" customHeight="1">
      <c r="A81" s="153"/>
      <c r="B81" s="153"/>
      <c r="C81" s="153"/>
      <c r="D81" s="153"/>
      <c r="E81" s="153"/>
      <c r="F81" s="153"/>
      <c r="G81" s="153"/>
      <c r="H81" s="153"/>
      <c r="I81" s="153"/>
    </row>
    <row r="82" spans="1:9" ht="12.75" customHeight="1">
      <c r="A82" s="153"/>
      <c r="B82" s="153"/>
      <c r="C82" s="153"/>
      <c r="D82" s="153"/>
      <c r="E82" s="153"/>
      <c r="F82" s="153"/>
      <c r="G82" s="153"/>
      <c r="H82" s="153"/>
      <c r="I82" s="153"/>
    </row>
    <row r="83" spans="1:9" ht="12.75" customHeight="1">
      <c r="A83" s="153"/>
      <c r="B83" s="153"/>
      <c r="C83" s="153"/>
      <c r="D83" s="153"/>
      <c r="E83" s="153"/>
      <c r="F83" s="153"/>
      <c r="G83" s="153"/>
      <c r="H83" s="153"/>
      <c r="I83" s="153"/>
    </row>
    <row r="84" spans="1:9" ht="12.75" customHeight="1">
      <c r="A84" s="153"/>
      <c r="B84" s="153"/>
      <c r="C84" s="153"/>
      <c r="D84" s="153"/>
      <c r="E84" s="153"/>
      <c r="F84" s="153"/>
      <c r="G84" s="153"/>
      <c r="H84" s="153"/>
      <c r="I84" s="153"/>
    </row>
    <row r="85" spans="1:9" ht="12.75" customHeight="1">
      <c r="A85" s="153"/>
      <c r="B85" s="153"/>
      <c r="C85" s="153"/>
      <c r="D85" s="153"/>
      <c r="E85" s="153"/>
      <c r="F85" s="153"/>
      <c r="G85" s="153"/>
      <c r="H85" s="153"/>
      <c r="I85" s="153"/>
    </row>
    <row r="86" spans="1:9" ht="12.75" customHeight="1">
      <c r="A86" s="153"/>
      <c r="B86" s="153"/>
      <c r="C86" s="153"/>
      <c r="D86" s="153"/>
      <c r="E86" s="153"/>
      <c r="F86" s="153"/>
      <c r="G86" s="153"/>
      <c r="H86" s="153"/>
      <c r="I86" s="153"/>
    </row>
    <row r="87" spans="1:9" ht="12.75" customHeight="1">
      <c r="A87" s="153"/>
      <c r="B87" s="153"/>
      <c r="C87" s="153"/>
      <c r="D87" s="153"/>
      <c r="E87" s="153"/>
      <c r="F87" s="153"/>
      <c r="G87" s="153"/>
      <c r="H87" s="153"/>
      <c r="I87" s="153"/>
    </row>
    <row r="88" spans="1:9" ht="12.75" customHeight="1">
      <c r="A88" s="153"/>
      <c r="B88" s="153"/>
      <c r="C88" s="153"/>
      <c r="D88" s="153"/>
      <c r="E88" s="153"/>
      <c r="F88" s="153"/>
      <c r="G88" s="153"/>
      <c r="H88" s="153"/>
      <c r="I88" s="153"/>
    </row>
    <row r="89" spans="1:9" ht="12.75" customHeight="1">
      <c r="A89" s="153"/>
      <c r="B89" s="153"/>
      <c r="C89" s="153"/>
      <c r="D89" s="153"/>
      <c r="E89" s="153"/>
      <c r="F89" s="153"/>
      <c r="G89" s="153"/>
      <c r="H89" s="153"/>
      <c r="I89" s="153"/>
    </row>
    <row r="90" spans="1:9" ht="12.75" customHeight="1">
      <c r="A90" s="153"/>
      <c r="B90" s="153"/>
      <c r="C90" s="153"/>
      <c r="D90" s="153"/>
      <c r="E90" s="153"/>
      <c r="F90" s="153"/>
      <c r="G90" s="153"/>
      <c r="H90" s="153"/>
      <c r="I90" s="153"/>
    </row>
    <row r="91" spans="1:9" ht="12.75" customHeight="1">
      <c r="A91" s="153"/>
      <c r="B91" s="153"/>
      <c r="C91" s="153"/>
      <c r="D91" s="153"/>
      <c r="E91" s="153"/>
      <c r="F91" s="153"/>
      <c r="G91" s="153"/>
      <c r="H91" s="153"/>
      <c r="I91" s="153"/>
    </row>
    <row r="92" spans="1:9" ht="12.75" customHeight="1">
      <c r="A92" s="153"/>
      <c r="B92" s="153"/>
      <c r="C92" s="153"/>
      <c r="D92" s="153"/>
      <c r="E92" s="153"/>
      <c r="F92" s="153"/>
      <c r="G92" s="153"/>
      <c r="H92" s="153"/>
      <c r="I92" s="153"/>
    </row>
    <row r="93" spans="1:9" ht="12.75" customHeight="1">
      <c r="A93" s="153"/>
      <c r="B93" s="153"/>
      <c r="C93" s="153"/>
      <c r="D93" s="153"/>
      <c r="E93" s="153"/>
      <c r="F93" s="153"/>
      <c r="G93" s="153"/>
      <c r="H93" s="153"/>
      <c r="I93" s="153"/>
    </row>
    <row r="94" spans="1:9" ht="12.75" customHeight="1">
      <c r="A94" s="153"/>
      <c r="B94" s="153"/>
      <c r="C94" s="153"/>
      <c r="D94" s="153"/>
      <c r="E94" s="153"/>
      <c r="F94" s="153"/>
      <c r="G94" s="153"/>
      <c r="H94" s="153"/>
      <c r="I94" s="153"/>
    </row>
    <row r="95" spans="1:9" ht="12.75" customHeight="1">
      <c r="A95" s="153"/>
      <c r="B95" s="153"/>
      <c r="C95" s="153"/>
      <c r="D95" s="153"/>
      <c r="E95" s="153"/>
      <c r="F95" s="153"/>
      <c r="G95" s="153"/>
      <c r="H95" s="153"/>
      <c r="I95" s="153"/>
    </row>
    <row r="96" spans="1:9" ht="12.75" customHeight="1">
      <c r="A96" s="153"/>
      <c r="B96" s="153"/>
      <c r="C96" s="153"/>
      <c r="D96" s="153"/>
      <c r="E96" s="153"/>
      <c r="F96" s="153"/>
      <c r="G96" s="153"/>
      <c r="H96" s="153"/>
      <c r="I96" s="153"/>
    </row>
    <row r="97" spans="1:9" ht="12.75" customHeight="1">
      <c r="A97" s="153"/>
      <c r="B97" s="153"/>
      <c r="C97" s="153"/>
      <c r="D97" s="153"/>
      <c r="E97" s="153"/>
      <c r="F97" s="153"/>
      <c r="G97" s="153"/>
      <c r="H97" s="153"/>
      <c r="I97" s="153"/>
    </row>
    <row r="98" spans="1:9" ht="12.75" customHeight="1">
      <c r="A98" s="153"/>
      <c r="B98" s="153"/>
      <c r="C98" s="153"/>
      <c r="D98" s="153"/>
      <c r="E98" s="153"/>
      <c r="F98" s="153"/>
      <c r="G98" s="153"/>
      <c r="H98" s="153"/>
      <c r="I98" s="153"/>
    </row>
    <row r="99" spans="1:9" ht="12.75" customHeight="1">
      <c r="A99" s="153"/>
      <c r="B99" s="153"/>
      <c r="C99" s="153"/>
      <c r="D99" s="153"/>
      <c r="E99" s="153"/>
      <c r="F99" s="153"/>
      <c r="G99" s="153"/>
      <c r="H99" s="153"/>
      <c r="I99" s="153"/>
    </row>
    <row r="100" spans="1:9" ht="12.75" customHeight="1">
      <c r="A100" s="153"/>
      <c r="B100" s="153"/>
      <c r="C100" s="153"/>
      <c r="D100" s="153"/>
      <c r="E100" s="153"/>
      <c r="F100" s="153"/>
      <c r="G100" s="153"/>
      <c r="H100" s="153"/>
      <c r="I100" s="153"/>
    </row>
    <row r="101" spans="1:9" ht="12.75" customHeight="1">
      <c r="A101" s="153"/>
      <c r="B101" s="153"/>
      <c r="C101" s="153"/>
      <c r="D101" s="153"/>
      <c r="E101" s="153"/>
      <c r="F101" s="153"/>
      <c r="G101" s="153"/>
      <c r="H101" s="153"/>
      <c r="I101" s="153"/>
    </row>
    <row r="102" spans="1:9" ht="12.75" customHeight="1">
      <c r="A102" s="153"/>
      <c r="B102" s="153"/>
      <c r="C102" s="153"/>
      <c r="D102" s="153"/>
      <c r="E102" s="153"/>
      <c r="F102" s="153"/>
      <c r="G102" s="153"/>
      <c r="H102" s="153"/>
      <c r="I102" s="153"/>
    </row>
    <row r="103" spans="1:9" ht="12.75" customHeight="1">
      <c r="A103" s="153"/>
      <c r="B103" s="153"/>
      <c r="C103" s="153"/>
      <c r="D103" s="153"/>
      <c r="E103" s="153"/>
      <c r="F103" s="153"/>
      <c r="G103" s="153"/>
      <c r="H103" s="153"/>
      <c r="I103" s="153"/>
    </row>
    <row r="104" spans="1:9" ht="12.75" customHeight="1">
      <c r="A104" s="153"/>
      <c r="B104" s="153"/>
      <c r="C104" s="153"/>
      <c r="D104" s="153"/>
      <c r="E104" s="153"/>
      <c r="F104" s="153"/>
      <c r="G104" s="153"/>
      <c r="H104" s="153"/>
      <c r="I104" s="153"/>
    </row>
    <row r="105" spans="1:9" ht="12.75" customHeight="1">
      <c r="A105" s="153"/>
      <c r="B105" s="153"/>
      <c r="C105" s="153"/>
      <c r="D105" s="153"/>
      <c r="E105" s="153"/>
      <c r="F105" s="153"/>
      <c r="G105" s="153"/>
      <c r="H105" s="153"/>
      <c r="I105" s="153"/>
    </row>
    <row r="106" spans="1:9" ht="12.75" customHeight="1">
      <c r="A106" s="153"/>
      <c r="B106" s="153"/>
      <c r="C106" s="153"/>
      <c r="D106" s="153"/>
      <c r="E106" s="153"/>
      <c r="F106" s="153"/>
      <c r="G106" s="153"/>
      <c r="H106" s="153"/>
      <c r="I106" s="153"/>
    </row>
    <row r="107" spans="1:9" ht="12.75" customHeight="1">
      <c r="A107" s="153"/>
      <c r="B107" s="153"/>
      <c r="C107" s="153"/>
      <c r="D107" s="153"/>
      <c r="E107" s="153"/>
      <c r="F107" s="153"/>
      <c r="G107" s="153"/>
      <c r="H107" s="153"/>
      <c r="I107" s="153"/>
    </row>
    <row r="108" spans="1:9" ht="12.75" customHeight="1">
      <c r="A108" s="153"/>
      <c r="B108" s="153"/>
      <c r="C108" s="153"/>
      <c r="D108" s="153"/>
      <c r="E108" s="153"/>
      <c r="F108" s="153"/>
      <c r="G108" s="153"/>
      <c r="H108" s="153"/>
      <c r="I108" s="153"/>
    </row>
    <row r="109" spans="1:9" ht="12.75" customHeight="1">
      <c r="A109" s="153"/>
      <c r="B109" s="153"/>
      <c r="C109" s="153"/>
      <c r="D109" s="153"/>
      <c r="E109" s="153"/>
      <c r="F109" s="153"/>
      <c r="G109" s="153"/>
      <c r="H109" s="153"/>
      <c r="I109" s="153"/>
    </row>
    <row r="110" spans="1:9" ht="12.75" customHeight="1">
      <c r="A110" s="153"/>
      <c r="B110" s="153"/>
      <c r="C110" s="153"/>
      <c r="D110" s="153"/>
      <c r="E110" s="153"/>
      <c r="F110" s="153"/>
      <c r="G110" s="153"/>
      <c r="H110" s="153"/>
      <c r="I110" s="153"/>
    </row>
    <row r="111" spans="1:9" ht="12.75" customHeight="1">
      <c r="A111" s="153"/>
      <c r="B111" s="153"/>
      <c r="C111" s="153"/>
      <c r="D111" s="153"/>
      <c r="E111" s="153"/>
      <c r="F111" s="153"/>
      <c r="G111" s="153"/>
      <c r="H111" s="153"/>
      <c r="I111" s="153"/>
    </row>
    <row r="112" spans="1:9" ht="12.75" customHeight="1">
      <c r="A112" s="153"/>
      <c r="B112" s="153"/>
      <c r="C112" s="153"/>
      <c r="D112" s="153"/>
      <c r="E112" s="153"/>
      <c r="F112" s="153"/>
      <c r="G112" s="153"/>
      <c r="H112" s="153"/>
      <c r="I112" s="153"/>
    </row>
    <row r="113" spans="1:9" ht="12.75" customHeight="1">
      <c r="A113" s="153"/>
      <c r="B113" s="153"/>
      <c r="C113" s="153"/>
      <c r="D113" s="153"/>
      <c r="E113" s="153"/>
      <c r="F113" s="153"/>
      <c r="G113" s="153"/>
      <c r="H113" s="153"/>
      <c r="I113" s="153"/>
    </row>
    <row r="114" spans="1:9" ht="12.75" customHeight="1">
      <c r="A114" s="153"/>
      <c r="B114" s="153"/>
      <c r="C114" s="153"/>
      <c r="D114" s="153"/>
      <c r="E114" s="153"/>
      <c r="F114" s="153"/>
      <c r="G114" s="153"/>
      <c r="H114" s="153"/>
      <c r="I114" s="153"/>
    </row>
    <row r="115" spans="1:9" ht="12.75" customHeight="1">
      <c r="A115" s="153"/>
      <c r="B115" s="153"/>
      <c r="C115" s="153"/>
      <c r="D115" s="153"/>
      <c r="E115" s="153"/>
      <c r="F115" s="153"/>
      <c r="G115" s="153"/>
      <c r="H115" s="153"/>
      <c r="I115" s="153"/>
    </row>
    <row r="116" spans="1:9" ht="12.75" customHeight="1">
      <c r="A116" s="153"/>
      <c r="B116" s="153"/>
      <c r="C116" s="153"/>
      <c r="D116" s="153"/>
      <c r="E116" s="153"/>
      <c r="F116" s="153"/>
      <c r="G116" s="153"/>
      <c r="H116" s="153"/>
      <c r="I116" s="153"/>
    </row>
    <row r="117" spans="1:9" ht="12.75" customHeight="1">
      <c r="A117" s="153"/>
      <c r="B117" s="153"/>
      <c r="C117" s="153"/>
      <c r="D117" s="153"/>
      <c r="E117" s="153"/>
      <c r="F117" s="153"/>
      <c r="G117" s="153"/>
      <c r="H117" s="153"/>
      <c r="I117" s="153"/>
    </row>
    <row r="118" spans="1:9" ht="12.75" customHeight="1">
      <c r="A118" s="153"/>
      <c r="B118" s="153"/>
      <c r="C118" s="153"/>
      <c r="D118" s="153"/>
      <c r="E118" s="153"/>
      <c r="F118" s="153"/>
      <c r="G118" s="153"/>
      <c r="H118" s="153"/>
      <c r="I118" s="153"/>
    </row>
    <row r="119" spans="1:9" ht="12.75" customHeight="1">
      <c r="A119" s="153"/>
      <c r="B119" s="153"/>
      <c r="C119" s="153"/>
      <c r="D119" s="153"/>
      <c r="E119" s="153"/>
      <c r="F119" s="153"/>
      <c r="G119" s="153"/>
      <c r="H119" s="153"/>
      <c r="I119" s="153"/>
    </row>
    <row r="120" spans="1:9" ht="12.75" customHeight="1">
      <c r="A120" s="153"/>
      <c r="B120" s="153"/>
      <c r="C120" s="153"/>
      <c r="D120" s="153"/>
      <c r="E120" s="153"/>
      <c r="F120" s="153"/>
      <c r="G120" s="153"/>
      <c r="H120" s="153"/>
      <c r="I120" s="153"/>
    </row>
    <row r="121" spans="1:9" ht="12.75" customHeight="1">
      <c r="A121" s="153"/>
      <c r="B121" s="153"/>
      <c r="C121" s="153"/>
      <c r="D121" s="153"/>
      <c r="E121" s="153"/>
      <c r="F121" s="153"/>
      <c r="G121" s="153"/>
      <c r="H121" s="153"/>
      <c r="I121" s="153"/>
    </row>
    <row r="122" spans="1:9" ht="12.75" customHeight="1">
      <c r="A122" s="153"/>
      <c r="B122" s="153"/>
      <c r="C122" s="153"/>
      <c r="D122" s="153"/>
      <c r="E122" s="153"/>
      <c r="F122" s="153"/>
      <c r="G122" s="153"/>
      <c r="H122" s="153"/>
      <c r="I122" s="153"/>
    </row>
    <row r="123" spans="1:9" ht="12.75" customHeight="1">
      <c r="A123" s="153"/>
      <c r="B123" s="153"/>
      <c r="C123" s="153"/>
      <c r="D123" s="153"/>
      <c r="E123" s="153"/>
      <c r="F123" s="153"/>
      <c r="G123" s="153"/>
      <c r="H123" s="153"/>
      <c r="I123" s="153"/>
    </row>
    <row r="124" spans="1:9" ht="12.75" customHeight="1">
      <c r="A124" s="153"/>
      <c r="B124" s="153"/>
      <c r="C124" s="153"/>
      <c r="D124" s="153"/>
      <c r="E124" s="153"/>
      <c r="F124" s="153"/>
      <c r="G124" s="153"/>
      <c r="H124" s="153"/>
      <c r="I124" s="153"/>
    </row>
    <row r="125" spans="1:9" ht="12.75" customHeight="1">
      <c r="A125" s="153"/>
      <c r="B125" s="153"/>
      <c r="C125" s="153"/>
      <c r="D125" s="153"/>
      <c r="E125" s="153"/>
      <c r="F125" s="153"/>
      <c r="G125" s="153"/>
      <c r="H125" s="153"/>
      <c r="I125" s="153"/>
    </row>
    <row r="126" spans="1:9" ht="12.75" customHeight="1">
      <c r="A126" s="153"/>
      <c r="B126" s="153"/>
      <c r="C126" s="153"/>
      <c r="D126" s="153"/>
      <c r="E126" s="153"/>
      <c r="F126" s="153"/>
      <c r="G126" s="153"/>
      <c r="H126" s="153"/>
      <c r="I126" s="153"/>
    </row>
    <row r="127" spans="1:9" ht="12.75" customHeight="1">
      <c r="A127" s="153"/>
      <c r="B127" s="153"/>
      <c r="C127" s="153"/>
      <c r="D127" s="153"/>
      <c r="E127" s="153"/>
      <c r="F127" s="153"/>
      <c r="G127" s="153"/>
      <c r="H127" s="153"/>
      <c r="I127" s="153"/>
    </row>
    <row r="128" spans="1:9" ht="12.75" customHeight="1">
      <c r="A128" s="153"/>
      <c r="B128" s="153"/>
      <c r="C128" s="153"/>
      <c r="D128" s="153"/>
      <c r="E128" s="153"/>
      <c r="F128" s="153"/>
      <c r="G128" s="153"/>
      <c r="H128" s="153"/>
      <c r="I128" s="153"/>
    </row>
    <row r="129" spans="1:9" ht="12.75" customHeight="1">
      <c r="A129" s="153"/>
      <c r="B129" s="153"/>
      <c r="C129" s="153"/>
      <c r="D129" s="153"/>
      <c r="E129" s="153"/>
      <c r="F129" s="153"/>
      <c r="G129" s="153"/>
      <c r="H129" s="153"/>
      <c r="I129" s="153"/>
    </row>
    <row r="130" spans="1:9" ht="12.75" customHeight="1">
      <c r="A130" s="153"/>
      <c r="B130" s="153"/>
      <c r="C130" s="153"/>
      <c r="D130" s="153"/>
      <c r="E130" s="153"/>
      <c r="F130" s="153"/>
      <c r="G130" s="153"/>
      <c r="H130" s="153"/>
      <c r="I130" s="153"/>
    </row>
    <row r="131" spans="1:9" ht="12.75" customHeight="1">
      <c r="A131" s="153"/>
      <c r="B131" s="153"/>
      <c r="C131" s="153"/>
      <c r="D131" s="153"/>
      <c r="E131" s="153"/>
      <c r="F131" s="153"/>
      <c r="G131" s="153"/>
      <c r="H131" s="153"/>
      <c r="I131" s="153"/>
    </row>
    <row r="132" spans="1:9" ht="12.75" customHeight="1">
      <c r="A132" s="153"/>
      <c r="B132" s="153"/>
      <c r="C132" s="153"/>
      <c r="D132" s="153"/>
      <c r="E132" s="153"/>
      <c r="F132" s="153"/>
      <c r="G132" s="153"/>
      <c r="H132" s="153"/>
      <c r="I132" s="153"/>
    </row>
    <row r="133" spans="1:9" ht="12.75" customHeight="1">
      <c r="A133" s="153"/>
      <c r="B133" s="153"/>
      <c r="C133" s="153"/>
      <c r="D133" s="153"/>
      <c r="E133" s="153"/>
      <c r="F133" s="153"/>
      <c r="G133" s="153"/>
      <c r="H133" s="153"/>
      <c r="I133" s="153"/>
    </row>
    <row r="134" spans="1:9" ht="12.75" customHeight="1">
      <c r="A134" s="153"/>
      <c r="B134" s="153"/>
      <c r="C134" s="153"/>
      <c r="D134" s="153"/>
      <c r="E134" s="153"/>
      <c r="F134" s="153"/>
      <c r="G134" s="153"/>
      <c r="H134" s="153"/>
      <c r="I134" s="153"/>
    </row>
    <row r="135" spans="1:9" ht="12.75" customHeight="1">
      <c r="A135" s="153"/>
      <c r="B135" s="153"/>
      <c r="C135" s="153"/>
      <c r="D135" s="153"/>
      <c r="E135" s="153"/>
      <c r="F135" s="153"/>
      <c r="G135" s="153"/>
      <c r="H135" s="153"/>
      <c r="I135" s="153"/>
    </row>
    <row r="136" spans="1:9" ht="12.75" customHeight="1">
      <c r="A136" s="153"/>
      <c r="B136" s="153"/>
      <c r="C136" s="153"/>
      <c r="D136" s="153"/>
      <c r="E136" s="153"/>
      <c r="F136" s="153"/>
      <c r="G136" s="153"/>
      <c r="H136" s="153"/>
      <c r="I136" s="153"/>
    </row>
    <row r="137" spans="1:9" ht="12.75" customHeight="1">
      <c r="A137" s="153"/>
      <c r="B137" s="153"/>
      <c r="C137" s="153"/>
      <c r="D137" s="153"/>
      <c r="E137" s="153"/>
      <c r="F137" s="153"/>
      <c r="G137" s="153"/>
      <c r="H137" s="153"/>
      <c r="I137" s="153"/>
    </row>
    <row r="138" spans="1:9" ht="12.75" customHeight="1">
      <c r="A138" s="153"/>
      <c r="B138" s="153"/>
      <c r="C138" s="153"/>
      <c r="D138" s="153"/>
      <c r="E138" s="153"/>
      <c r="F138" s="153"/>
      <c r="G138" s="153"/>
      <c r="H138" s="153"/>
      <c r="I138" s="153"/>
    </row>
    <row r="139" spans="1:9" ht="12.75" customHeight="1">
      <c r="A139" s="153"/>
      <c r="B139" s="153"/>
      <c r="C139" s="153"/>
      <c r="D139" s="153"/>
      <c r="E139" s="153"/>
      <c r="F139" s="153"/>
      <c r="G139" s="153"/>
      <c r="H139" s="153"/>
      <c r="I139" s="153"/>
    </row>
    <row r="140" spans="1:9" ht="12.75" customHeight="1">
      <c r="A140" s="153"/>
      <c r="B140" s="153"/>
      <c r="C140" s="153"/>
      <c r="D140" s="153"/>
      <c r="E140" s="153"/>
      <c r="F140" s="153"/>
      <c r="G140" s="153"/>
      <c r="H140" s="153"/>
      <c r="I140" s="153"/>
    </row>
    <row r="141" spans="1:9" ht="12.75" customHeight="1">
      <c r="A141" s="153"/>
      <c r="B141" s="153"/>
      <c r="C141" s="153"/>
      <c r="D141" s="153"/>
      <c r="E141" s="153"/>
      <c r="F141" s="153"/>
      <c r="G141" s="153"/>
      <c r="H141" s="153"/>
      <c r="I141" s="153"/>
    </row>
    <row r="142" spans="1:9" ht="12.75" customHeight="1">
      <c r="A142" s="153"/>
      <c r="B142" s="153"/>
      <c r="C142" s="153"/>
      <c r="D142" s="153"/>
      <c r="E142" s="153"/>
      <c r="F142" s="153"/>
      <c r="G142" s="153"/>
      <c r="H142" s="153"/>
      <c r="I142" s="153"/>
    </row>
    <row r="143" spans="1:9" ht="12.75" customHeight="1">
      <c r="A143" s="153"/>
      <c r="B143" s="153"/>
      <c r="C143" s="153"/>
      <c r="D143" s="153"/>
      <c r="E143" s="153"/>
      <c r="F143" s="153"/>
      <c r="G143" s="153"/>
      <c r="H143" s="153"/>
      <c r="I143" s="153"/>
    </row>
    <row r="144" spans="1:9" ht="12.75" customHeight="1">
      <c r="A144" s="153"/>
      <c r="B144" s="153"/>
      <c r="C144" s="153"/>
      <c r="D144" s="153"/>
      <c r="E144" s="153"/>
      <c r="F144" s="153"/>
      <c r="G144" s="153"/>
      <c r="H144" s="153"/>
      <c r="I144" s="153"/>
    </row>
    <row r="145" spans="1:9" ht="12.75" customHeight="1">
      <c r="A145" s="153"/>
      <c r="B145" s="153"/>
      <c r="C145" s="153"/>
      <c r="D145" s="153"/>
      <c r="E145" s="153"/>
      <c r="F145" s="153"/>
      <c r="G145" s="153"/>
      <c r="H145" s="153"/>
      <c r="I145" s="153"/>
    </row>
    <row r="146" spans="1:9" ht="12.75" customHeight="1">
      <c r="A146" s="153"/>
      <c r="B146" s="153"/>
      <c r="C146" s="153"/>
      <c r="D146" s="153"/>
      <c r="E146" s="153"/>
      <c r="F146" s="153"/>
      <c r="G146" s="153"/>
      <c r="H146" s="153"/>
      <c r="I146" s="153"/>
    </row>
    <row r="147" spans="1:9" ht="12.75" customHeight="1">
      <c r="A147" s="153"/>
      <c r="B147" s="153"/>
      <c r="C147" s="153"/>
      <c r="D147" s="153"/>
      <c r="E147" s="153"/>
      <c r="F147" s="153"/>
      <c r="G147" s="153"/>
      <c r="H147" s="153"/>
      <c r="I147" s="153"/>
    </row>
    <row r="148" spans="1:9" ht="12.75" customHeight="1">
      <c r="A148" s="153"/>
      <c r="B148" s="153"/>
      <c r="C148" s="153"/>
      <c r="D148" s="153"/>
      <c r="E148" s="153"/>
      <c r="F148" s="153"/>
      <c r="G148" s="153"/>
      <c r="H148" s="153"/>
      <c r="I148" s="153"/>
    </row>
    <row r="149" spans="1:9" ht="12.75" customHeight="1">
      <c r="A149" s="153"/>
      <c r="B149" s="153"/>
      <c r="C149" s="153"/>
      <c r="D149" s="153"/>
      <c r="E149" s="153"/>
      <c r="F149" s="153"/>
      <c r="G149" s="153"/>
      <c r="H149" s="153"/>
      <c r="I149" s="153"/>
    </row>
    <row r="150" spans="1:9" ht="12.75" customHeight="1">
      <c r="A150" s="153"/>
      <c r="B150" s="153"/>
      <c r="C150" s="153"/>
      <c r="D150" s="153"/>
      <c r="E150" s="153"/>
      <c r="F150" s="153"/>
      <c r="G150" s="153"/>
      <c r="H150" s="153"/>
      <c r="I150" s="153"/>
    </row>
    <row r="151" spans="1:9" ht="12.75" customHeight="1">
      <c r="A151" s="153"/>
      <c r="B151" s="153"/>
      <c r="C151" s="153"/>
      <c r="D151" s="153"/>
      <c r="E151" s="153"/>
      <c r="F151" s="153"/>
      <c r="G151" s="153"/>
      <c r="H151" s="153"/>
      <c r="I151" s="153"/>
    </row>
    <row r="152" spans="1:9" ht="12.75" customHeight="1">
      <c r="A152" s="153"/>
      <c r="B152" s="153"/>
      <c r="C152" s="153"/>
      <c r="D152" s="153"/>
      <c r="E152" s="153"/>
      <c r="F152" s="153"/>
      <c r="G152" s="153"/>
      <c r="H152" s="153"/>
      <c r="I152" s="153"/>
    </row>
    <row r="153" spans="1:9" ht="12.75" customHeight="1">
      <c r="A153" s="153"/>
      <c r="B153" s="153"/>
      <c r="C153" s="153"/>
      <c r="D153" s="153"/>
      <c r="E153" s="153"/>
      <c r="F153" s="153"/>
      <c r="G153" s="153"/>
      <c r="H153" s="153"/>
      <c r="I153" s="153"/>
    </row>
    <row r="154" spans="1:9" ht="12.75" customHeight="1">
      <c r="A154" s="153"/>
      <c r="B154" s="153"/>
      <c r="C154" s="153"/>
      <c r="D154" s="153"/>
      <c r="E154" s="153"/>
      <c r="F154" s="153"/>
      <c r="G154" s="153"/>
      <c r="H154" s="153"/>
      <c r="I154" s="153"/>
    </row>
    <row r="155" spans="1:9" ht="12.75" customHeight="1">
      <c r="A155" s="153"/>
      <c r="B155" s="153"/>
      <c r="C155" s="153"/>
      <c r="D155" s="153"/>
      <c r="E155" s="153"/>
      <c r="F155" s="153"/>
      <c r="G155" s="153"/>
      <c r="H155" s="153"/>
      <c r="I155" s="153"/>
    </row>
    <row r="156" spans="1:9" ht="12.75" customHeight="1">
      <c r="A156" s="153"/>
      <c r="B156" s="153"/>
      <c r="C156" s="153"/>
      <c r="D156" s="153"/>
      <c r="E156" s="153"/>
      <c r="F156" s="153"/>
      <c r="G156" s="153"/>
      <c r="H156" s="153"/>
      <c r="I156" s="153"/>
    </row>
    <row r="157" spans="1:9" ht="12.75" customHeight="1">
      <c r="A157" s="153"/>
      <c r="B157" s="153"/>
      <c r="C157" s="153"/>
      <c r="D157" s="153"/>
      <c r="E157" s="153"/>
      <c r="F157" s="153"/>
      <c r="G157" s="153"/>
      <c r="H157" s="153"/>
      <c r="I157" s="153"/>
    </row>
    <row r="158" spans="1:9" ht="12.75" customHeight="1">
      <c r="A158" s="153"/>
      <c r="B158" s="153"/>
      <c r="C158" s="153"/>
      <c r="D158" s="153"/>
      <c r="E158" s="153"/>
      <c r="F158" s="153"/>
      <c r="G158" s="153"/>
      <c r="H158" s="153"/>
      <c r="I158" s="153"/>
    </row>
    <row r="159" spans="1:9" ht="12.75" customHeight="1">
      <c r="A159" s="153"/>
      <c r="B159" s="153"/>
      <c r="C159" s="153"/>
      <c r="D159" s="153"/>
      <c r="E159" s="153"/>
      <c r="F159" s="153"/>
      <c r="G159" s="153"/>
      <c r="H159" s="153"/>
      <c r="I159" s="153"/>
    </row>
    <row r="160" spans="1:9" ht="12.75" customHeight="1">
      <c r="A160" s="153"/>
      <c r="B160" s="153"/>
      <c r="C160" s="153"/>
      <c r="D160" s="153"/>
      <c r="E160" s="153"/>
      <c r="F160" s="153"/>
      <c r="G160" s="153"/>
      <c r="H160" s="153"/>
      <c r="I160" s="153"/>
    </row>
    <row r="161" spans="1:9" ht="12.75" customHeight="1">
      <c r="A161" s="153"/>
      <c r="B161" s="153"/>
      <c r="C161" s="153"/>
      <c r="D161" s="153"/>
      <c r="E161" s="153"/>
      <c r="F161" s="153"/>
      <c r="G161" s="153"/>
      <c r="H161" s="153"/>
      <c r="I161" s="153"/>
    </row>
    <row r="162" spans="1:9" ht="12.75" customHeight="1">
      <c r="A162" s="153"/>
      <c r="B162" s="153"/>
      <c r="C162" s="153"/>
      <c r="D162" s="153"/>
      <c r="E162" s="153"/>
      <c r="F162" s="153"/>
      <c r="G162" s="153"/>
      <c r="H162" s="153"/>
      <c r="I162" s="153"/>
    </row>
    <row r="163" spans="1:9" ht="12.75" customHeight="1">
      <c r="A163" s="153"/>
      <c r="B163" s="153"/>
      <c r="C163" s="153"/>
      <c r="D163" s="153"/>
      <c r="E163" s="153"/>
      <c r="F163" s="153"/>
      <c r="G163" s="153"/>
      <c r="H163" s="153"/>
      <c r="I163" s="153"/>
    </row>
    <row r="164" spans="1:9" ht="12.75" customHeight="1">
      <c r="A164" s="153"/>
      <c r="B164" s="153"/>
      <c r="C164" s="153"/>
      <c r="D164" s="153"/>
      <c r="E164" s="153"/>
      <c r="F164" s="153"/>
      <c r="G164" s="153"/>
      <c r="H164" s="153"/>
      <c r="I164" s="153"/>
    </row>
    <row r="165" spans="1:9" ht="12.75" customHeight="1">
      <c r="A165" s="153"/>
      <c r="B165" s="153"/>
      <c r="C165" s="153"/>
      <c r="D165" s="153"/>
      <c r="E165" s="153"/>
      <c r="F165" s="153"/>
      <c r="G165" s="153"/>
      <c r="H165" s="153"/>
      <c r="I165" s="153"/>
    </row>
    <row r="166" spans="1:9" ht="12.75" customHeight="1">
      <c r="A166" s="153"/>
      <c r="B166" s="153"/>
      <c r="C166" s="153"/>
      <c r="D166" s="153"/>
      <c r="E166" s="153"/>
      <c r="F166" s="153"/>
      <c r="G166" s="153"/>
      <c r="H166" s="153"/>
      <c r="I166" s="153"/>
    </row>
    <row r="167" spans="1:9" ht="12.75" customHeight="1">
      <c r="A167" s="153"/>
      <c r="B167" s="153"/>
      <c r="C167" s="153"/>
      <c r="D167" s="153"/>
      <c r="E167" s="153"/>
      <c r="F167" s="153"/>
      <c r="G167" s="153"/>
      <c r="H167" s="153"/>
      <c r="I167" s="153"/>
    </row>
    <row r="168" spans="1:9" ht="12.75" customHeight="1">
      <c r="A168" s="153"/>
      <c r="B168" s="153"/>
      <c r="C168" s="153"/>
      <c r="D168" s="153"/>
      <c r="E168" s="153"/>
      <c r="F168" s="153"/>
      <c r="G168" s="153"/>
      <c r="H168" s="153"/>
      <c r="I168" s="153"/>
    </row>
    <row r="169" spans="1:9" ht="12.75" customHeight="1">
      <c r="A169" s="153"/>
      <c r="B169" s="153"/>
      <c r="C169" s="153"/>
      <c r="D169" s="153"/>
      <c r="E169" s="153"/>
      <c r="F169" s="153"/>
      <c r="G169" s="153"/>
      <c r="H169" s="153"/>
      <c r="I169" s="153"/>
    </row>
    <row r="170" spans="1:9" ht="12.75" customHeight="1">
      <c r="A170" s="153"/>
      <c r="B170" s="153"/>
      <c r="C170" s="153"/>
      <c r="D170" s="153"/>
      <c r="E170" s="153"/>
      <c r="F170" s="153"/>
      <c r="G170" s="153"/>
      <c r="H170" s="153"/>
      <c r="I170" s="153"/>
    </row>
    <row r="171" spans="1:9" ht="12.75" customHeight="1">
      <c r="A171" s="153"/>
      <c r="B171" s="153"/>
      <c r="C171" s="153"/>
      <c r="D171" s="153"/>
      <c r="E171" s="153"/>
      <c r="F171" s="153"/>
      <c r="G171" s="153"/>
      <c r="H171" s="153"/>
      <c r="I171" s="153"/>
    </row>
    <row r="172" spans="1:9" ht="12.75" customHeight="1">
      <c r="A172" s="153"/>
      <c r="B172" s="153"/>
      <c r="C172" s="153"/>
      <c r="D172" s="153"/>
      <c r="E172" s="153"/>
      <c r="F172" s="153"/>
      <c r="G172" s="153"/>
      <c r="H172" s="153"/>
      <c r="I172" s="153"/>
    </row>
    <row r="173" spans="1:9" ht="12.75" customHeight="1">
      <c r="A173" s="153"/>
      <c r="B173" s="153"/>
      <c r="C173" s="153"/>
      <c r="D173" s="153"/>
      <c r="E173" s="153"/>
      <c r="F173" s="153"/>
      <c r="G173" s="153"/>
      <c r="H173" s="153"/>
      <c r="I173" s="153"/>
    </row>
    <row r="174" spans="1:9" ht="12.75" customHeight="1">
      <c r="A174" s="153"/>
      <c r="B174" s="153"/>
      <c r="C174" s="153"/>
      <c r="D174" s="153"/>
      <c r="E174" s="153"/>
      <c r="F174" s="153"/>
      <c r="G174" s="153"/>
      <c r="H174" s="153"/>
      <c r="I174" s="153"/>
    </row>
    <row r="175" spans="1:9" ht="12.75" customHeight="1">
      <c r="A175" s="153"/>
      <c r="B175" s="153"/>
      <c r="C175" s="153"/>
      <c r="D175" s="153"/>
      <c r="E175" s="153"/>
      <c r="F175" s="153"/>
      <c r="G175" s="153"/>
      <c r="H175" s="153"/>
      <c r="I175" s="153"/>
    </row>
    <row r="176" spans="1:9" ht="12.75" customHeight="1">
      <c r="A176" s="153"/>
      <c r="B176" s="153"/>
      <c r="C176" s="153"/>
      <c r="D176" s="153"/>
      <c r="E176" s="153"/>
      <c r="F176" s="153"/>
      <c r="G176" s="153"/>
      <c r="H176" s="153"/>
      <c r="I176" s="153"/>
    </row>
    <row r="177" spans="1:9" ht="12.75" customHeight="1">
      <c r="A177" s="153"/>
      <c r="B177" s="153"/>
      <c r="C177" s="153"/>
      <c r="D177" s="153"/>
      <c r="E177" s="153"/>
      <c r="F177" s="153"/>
      <c r="G177" s="153"/>
      <c r="H177" s="153"/>
      <c r="I177" s="153"/>
    </row>
    <row r="178" spans="1:9" ht="12.75" customHeight="1">
      <c r="A178" s="153"/>
      <c r="B178" s="153"/>
      <c r="C178" s="153"/>
      <c r="D178" s="153"/>
      <c r="E178" s="153"/>
      <c r="F178" s="153"/>
      <c r="G178" s="153"/>
      <c r="H178" s="153"/>
      <c r="I178" s="153"/>
    </row>
    <row r="179" spans="1:9" ht="12.75" customHeight="1">
      <c r="A179" s="153"/>
      <c r="B179" s="153"/>
      <c r="C179" s="153"/>
      <c r="D179" s="153"/>
      <c r="E179" s="153"/>
      <c r="F179" s="153"/>
      <c r="G179" s="153"/>
      <c r="H179" s="153"/>
      <c r="I179" s="153"/>
    </row>
    <row r="180" spans="1:9" ht="12.75" customHeight="1">
      <c r="A180" s="153"/>
      <c r="B180" s="153"/>
      <c r="C180" s="153"/>
      <c r="D180" s="153"/>
      <c r="E180" s="153"/>
      <c r="F180" s="153"/>
      <c r="G180" s="153"/>
      <c r="H180" s="153"/>
      <c r="I180" s="153"/>
    </row>
    <row r="181" spans="1:9" ht="12.75" customHeight="1">
      <c r="A181" s="153"/>
      <c r="B181" s="153"/>
      <c r="C181" s="153"/>
      <c r="D181" s="153"/>
      <c r="E181" s="153"/>
      <c r="F181" s="153"/>
      <c r="G181" s="153"/>
      <c r="H181" s="153"/>
      <c r="I181" s="153"/>
    </row>
    <row r="182" spans="1:9" ht="12.75" customHeight="1">
      <c r="A182" s="153"/>
      <c r="B182" s="153"/>
      <c r="C182" s="153"/>
      <c r="D182" s="153"/>
      <c r="E182" s="153"/>
      <c r="F182" s="153"/>
      <c r="G182" s="153"/>
      <c r="H182" s="153"/>
      <c r="I182" s="153"/>
    </row>
    <row r="183" spans="1:9" ht="12.75" customHeight="1">
      <c r="A183" s="153"/>
      <c r="B183" s="153"/>
      <c r="C183" s="153"/>
      <c r="D183" s="153"/>
      <c r="E183" s="153"/>
      <c r="F183" s="153"/>
      <c r="G183" s="153"/>
      <c r="H183" s="153"/>
      <c r="I183" s="153"/>
    </row>
    <row r="184" spans="1:9" ht="12.75" customHeight="1">
      <c r="A184" s="153"/>
      <c r="B184" s="153"/>
      <c r="C184" s="153"/>
      <c r="D184" s="153"/>
      <c r="E184" s="153"/>
      <c r="F184" s="153"/>
      <c r="G184" s="153"/>
      <c r="H184" s="153"/>
      <c r="I184" s="153"/>
    </row>
    <row r="185" spans="1:9" ht="12.75" customHeight="1">
      <c r="A185" s="153"/>
      <c r="B185" s="153"/>
      <c r="C185" s="153"/>
      <c r="D185" s="153"/>
      <c r="E185" s="153"/>
      <c r="F185" s="153"/>
      <c r="G185" s="153"/>
      <c r="H185" s="153"/>
      <c r="I185" s="153"/>
    </row>
    <row r="186" spans="1:9" ht="12.75" customHeight="1">
      <c r="A186" s="153"/>
      <c r="B186" s="153"/>
      <c r="C186" s="153"/>
      <c r="D186" s="153"/>
      <c r="E186" s="153"/>
      <c r="F186" s="153"/>
      <c r="G186" s="153"/>
      <c r="H186" s="153"/>
      <c r="I186" s="153"/>
    </row>
    <row r="187" spans="1:9" ht="12.75" customHeight="1">
      <c r="A187" s="153"/>
      <c r="B187" s="153"/>
      <c r="C187" s="153"/>
      <c r="D187" s="153"/>
      <c r="E187" s="153"/>
      <c r="F187" s="153"/>
      <c r="G187" s="153"/>
      <c r="H187" s="153"/>
      <c r="I187" s="153"/>
    </row>
    <row r="188" spans="1:9" ht="12.75" customHeight="1">
      <c r="A188" s="153"/>
      <c r="B188" s="153"/>
      <c r="C188" s="153"/>
      <c r="D188" s="153"/>
      <c r="E188" s="153"/>
      <c r="F188" s="153"/>
      <c r="G188" s="153"/>
      <c r="H188" s="153"/>
      <c r="I188" s="153"/>
    </row>
    <row r="189" spans="1:9" ht="12.75" customHeight="1">
      <c r="A189" s="153"/>
      <c r="B189" s="153"/>
      <c r="C189" s="153"/>
      <c r="D189" s="153"/>
      <c r="E189" s="153"/>
      <c r="F189" s="153"/>
      <c r="G189" s="153"/>
      <c r="H189" s="153"/>
      <c r="I189" s="153"/>
    </row>
    <row r="190" spans="1:9" ht="12.75" customHeight="1">
      <c r="A190" s="153"/>
      <c r="B190" s="153"/>
      <c r="C190" s="153"/>
      <c r="D190" s="153"/>
      <c r="E190" s="153"/>
      <c r="F190" s="153"/>
      <c r="G190" s="153"/>
      <c r="H190" s="153"/>
      <c r="I190" s="153"/>
    </row>
    <row r="191" spans="1:9" ht="12.75" customHeight="1">
      <c r="A191" s="153"/>
      <c r="B191" s="153"/>
      <c r="C191" s="153"/>
      <c r="D191" s="153"/>
      <c r="E191" s="153"/>
      <c r="F191" s="153"/>
      <c r="G191" s="153"/>
      <c r="H191" s="153"/>
      <c r="I191" s="153"/>
    </row>
    <row r="192" spans="1:9" ht="12.75" customHeight="1">
      <c r="A192" s="153"/>
      <c r="B192" s="153"/>
      <c r="C192" s="153"/>
      <c r="D192" s="153"/>
      <c r="E192" s="153"/>
      <c r="F192" s="153"/>
      <c r="G192" s="153"/>
      <c r="H192" s="153"/>
      <c r="I192" s="153"/>
    </row>
    <row r="193" spans="1:9" ht="12.75" customHeight="1">
      <c r="A193" s="153"/>
      <c r="B193" s="153"/>
      <c r="C193" s="153"/>
      <c r="D193" s="153"/>
      <c r="E193" s="153"/>
      <c r="F193" s="153"/>
      <c r="G193" s="153"/>
      <c r="H193" s="153"/>
      <c r="I193" s="153"/>
    </row>
    <row r="194" spans="1:9" ht="12.75" customHeight="1">
      <c r="A194" s="153"/>
      <c r="B194" s="153"/>
      <c r="C194" s="153"/>
      <c r="D194" s="153"/>
      <c r="E194" s="153"/>
      <c r="F194" s="153"/>
      <c r="G194" s="153"/>
      <c r="H194" s="153"/>
      <c r="I194" s="153"/>
    </row>
    <row r="195" spans="1:9" ht="12.75" customHeight="1">
      <c r="A195" s="153"/>
      <c r="B195" s="153"/>
      <c r="C195" s="153"/>
      <c r="D195" s="153"/>
      <c r="E195" s="153"/>
      <c r="F195" s="153"/>
      <c r="G195" s="153"/>
      <c r="H195" s="153"/>
      <c r="I195" s="153"/>
    </row>
    <row r="196" spans="1:9" ht="12.75" customHeight="1">
      <c r="A196" s="153"/>
      <c r="B196" s="153"/>
      <c r="C196" s="153"/>
      <c r="D196" s="153"/>
      <c r="E196" s="153"/>
      <c r="F196" s="153"/>
      <c r="G196" s="153"/>
      <c r="H196" s="153"/>
      <c r="I196" s="153"/>
    </row>
    <row r="197" spans="1:9" ht="12.75" customHeight="1">
      <c r="A197" s="153"/>
      <c r="B197" s="153"/>
      <c r="C197" s="153"/>
      <c r="D197" s="153"/>
      <c r="E197" s="153"/>
      <c r="F197" s="153"/>
      <c r="G197" s="153"/>
      <c r="H197" s="153"/>
      <c r="I197" s="153"/>
    </row>
    <row r="198" spans="1:9" ht="12.75" customHeight="1">
      <c r="A198" s="153"/>
      <c r="B198" s="153"/>
      <c r="C198" s="153"/>
      <c r="D198" s="153"/>
      <c r="E198" s="153"/>
      <c r="F198" s="153"/>
      <c r="G198" s="153"/>
      <c r="H198" s="153"/>
      <c r="I198" s="153"/>
    </row>
    <row r="199" spans="1:9" ht="12.75" customHeight="1">
      <c r="A199" s="153"/>
      <c r="B199" s="153"/>
      <c r="C199" s="153"/>
      <c r="D199" s="153"/>
      <c r="E199" s="153"/>
      <c r="F199" s="153"/>
      <c r="G199" s="153"/>
      <c r="H199" s="153"/>
      <c r="I199" s="153"/>
    </row>
    <row r="200" spans="1:9" ht="12.75" customHeight="1">
      <c r="A200" s="153"/>
      <c r="B200" s="153"/>
      <c r="C200" s="153"/>
      <c r="D200" s="153"/>
      <c r="E200" s="153"/>
      <c r="F200" s="153"/>
      <c r="G200" s="153"/>
      <c r="H200" s="153"/>
      <c r="I200" s="153"/>
    </row>
    <row r="201" spans="1:9" ht="12.75" customHeight="1">
      <c r="A201" s="153"/>
      <c r="B201" s="153"/>
      <c r="C201" s="153"/>
      <c r="D201" s="153"/>
      <c r="E201" s="153"/>
      <c r="F201" s="153"/>
      <c r="G201" s="153"/>
      <c r="H201" s="153"/>
      <c r="I201" s="153"/>
    </row>
    <row r="202" spans="1:9" ht="12.75" customHeight="1">
      <c r="A202" s="153"/>
      <c r="B202" s="153"/>
      <c r="C202" s="153"/>
      <c r="D202" s="153"/>
      <c r="E202" s="153"/>
      <c r="F202" s="153"/>
      <c r="G202" s="153"/>
      <c r="H202" s="153"/>
      <c r="I202" s="153"/>
    </row>
    <row r="203" spans="1:9" ht="12.75" customHeight="1">
      <c r="A203" s="153"/>
      <c r="B203" s="153"/>
      <c r="C203" s="153"/>
      <c r="D203" s="153"/>
      <c r="E203" s="153"/>
      <c r="F203" s="153"/>
      <c r="G203" s="153"/>
      <c r="H203" s="153"/>
      <c r="I203" s="153"/>
    </row>
    <row r="204" spans="1:9" ht="12.75" customHeight="1">
      <c r="A204" s="153"/>
      <c r="B204" s="153"/>
      <c r="C204" s="153"/>
      <c r="D204" s="153"/>
      <c r="E204" s="153"/>
      <c r="F204" s="153"/>
      <c r="G204" s="153"/>
      <c r="H204" s="153"/>
      <c r="I204" s="153"/>
    </row>
    <row r="205" spans="1:9" ht="12.75" customHeight="1">
      <c r="A205" s="153"/>
      <c r="B205" s="153"/>
      <c r="C205" s="153"/>
      <c r="D205" s="153"/>
      <c r="E205" s="153"/>
      <c r="F205" s="153"/>
      <c r="G205" s="153"/>
      <c r="H205" s="153"/>
      <c r="I205" s="153"/>
    </row>
    <row r="206" spans="1:9" ht="12.75" customHeight="1">
      <c r="A206" s="153"/>
      <c r="B206" s="153"/>
      <c r="C206" s="153"/>
      <c r="D206" s="153"/>
      <c r="E206" s="153"/>
      <c r="F206" s="153"/>
      <c r="G206" s="153"/>
      <c r="H206" s="153"/>
      <c r="I206" s="153"/>
    </row>
    <row r="207" spans="1:9" ht="12.75" customHeight="1">
      <c r="A207" s="153"/>
      <c r="B207" s="153"/>
      <c r="C207" s="153"/>
      <c r="D207" s="153"/>
      <c r="E207" s="153"/>
      <c r="F207" s="153"/>
      <c r="G207" s="153"/>
      <c r="H207" s="153"/>
      <c r="I207" s="153"/>
    </row>
    <row r="208" spans="1:9" ht="12.75" customHeight="1">
      <c r="A208" s="153"/>
      <c r="B208" s="153"/>
      <c r="C208" s="153"/>
      <c r="D208" s="153"/>
      <c r="E208" s="153"/>
      <c r="F208" s="153"/>
      <c r="G208" s="153"/>
      <c r="H208" s="153"/>
      <c r="I208" s="153"/>
    </row>
    <row r="209" spans="1:9" ht="12.75" customHeight="1">
      <c r="A209" s="153"/>
      <c r="B209" s="153"/>
      <c r="C209" s="153"/>
      <c r="D209" s="153"/>
      <c r="E209" s="153"/>
      <c r="F209" s="153"/>
      <c r="G209" s="153"/>
      <c r="H209" s="153"/>
      <c r="I209" s="153"/>
    </row>
    <row r="210" spans="1:9" ht="12.75" customHeight="1">
      <c r="A210" s="153"/>
      <c r="B210" s="153"/>
      <c r="C210" s="153"/>
      <c r="D210" s="153"/>
      <c r="E210" s="153"/>
      <c r="F210" s="153"/>
      <c r="G210" s="153"/>
      <c r="H210" s="153"/>
      <c r="I210" s="153"/>
    </row>
    <row r="211" spans="1:9" ht="12.75" customHeight="1">
      <c r="A211" s="153"/>
      <c r="B211" s="153"/>
      <c r="C211" s="153"/>
      <c r="D211" s="153"/>
      <c r="E211" s="153"/>
      <c r="F211" s="153"/>
      <c r="G211" s="153"/>
      <c r="H211" s="153"/>
      <c r="I211" s="153"/>
    </row>
    <row r="212" spans="1:9" ht="12.75" customHeight="1">
      <c r="A212" s="153"/>
      <c r="B212" s="153"/>
      <c r="C212" s="153"/>
      <c r="D212" s="153"/>
      <c r="E212" s="153"/>
      <c r="F212" s="153"/>
      <c r="G212" s="153"/>
      <c r="H212" s="153"/>
      <c r="I212" s="153"/>
    </row>
    <row r="213" spans="1:9" ht="12.75" customHeight="1">
      <c r="A213" s="153"/>
      <c r="B213" s="153"/>
      <c r="C213" s="153"/>
      <c r="D213" s="153"/>
      <c r="E213" s="153"/>
      <c r="F213" s="153"/>
      <c r="G213" s="153"/>
      <c r="H213" s="153"/>
      <c r="I213" s="153"/>
    </row>
    <row r="214" spans="1:9" ht="12.75" customHeight="1">
      <c r="A214" s="153"/>
      <c r="B214" s="153"/>
      <c r="C214" s="153"/>
      <c r="D214" s="153"/>
      <c r="E214" s="153"/>
      <c r="F214" s="153"/>
      <c r="G214" s="153"/>
      <c r="H214" s="153"/>
      <c r="I214" s="153"/>
    </row>
    <row r="215" spans="1:9" ht="12.75" customHeight="1">
      <c r="A215" s="153"/>
      <c r="B215" s="153"/>
      <c r="C215" s="153"/>
      <c r="D215" s="153"/>
      <c r="E215" s="153"/>
      <c r="F215" s="153"/>
      <c r="G215" s="153"/>
      <c r="H215" s="153"/>
      <c r="I215" s="153"/>
    </row>
    <row r="216" spans="1:9" ht="12.75" customHeight="1">
      <c r="A216" s="153"/>
      <c r="B216" s="153"/>
      <c r="C216" s="153"/>
      <c r="D216" s="153"/>
      <c r="E216" s="153"/>
      <c r="F216" s="153"/>
      <c r="G216" s="153"/>
      <c r="H216" s="153"/>
      <c r="I216" s="153"/>
    </row>
    <row r="217" spans="1:9" ht="12.75" customHeight="1">
      <c r="A217" s="153"/>
      <c r="B217" s="153"/>
      <c r="C217" s="153"/>
      <c r="D217" s="153"/>
      <c r="E217" s="153"/>
      <c r="F217" s="153"/>
      <c r="G217" s="153"/>
      <c r="H217" s="153"/>
      <c r="I217" s="153"/>
    </row>
    <row r="218" spans="1:9" ht="12.75" customHeight="1">
      <c r="A218" s="153"/>
      <c r="B218" s="153"/>
      <c r="C218" s="153"/>
      <c r="D218" s="153"/>
      <c r="E218" s="153"/>
      <c r="F218" s="153"/>
      <c r="G218" s="153"/>
      <c r="H218" s="153"/>
      <c r="I218" s="153"/>
    </row>
    <row r="219" spans="1:9" ht="12.75" customHeight="1">
      <c r="A219" s="153"/>
      <c r="B219" s="153"/>
      <c r="C219" s="153"/>
      <c r="D219" s="153"/>
      <c r="E219" s="153"/>
      <c r="F219" s="153"/>
      <c r="G219" s="153"/>
      <c r="H219" s="153"/>
      <c r="I219" s="153"/>
    </row>
    <row r="220" spans="1:9" ht="12.75" customHeight="1">
      <c r="A220" s="153"/>
      <c r="B220" s="153"/>
      <c r="C220" s="153"/>
      <c r="D220" s="153"/>
      <c r="E220" s="153"/>
      <c r="F220" s="153"/>
      <c r="G220" s="153"/>
      <c r="H220" s="153"/>
      <c r="I220" s="153"/>
    </row>
    <row r="221" spans="1:9" ht="12.75" customHeight="1"/>
    <row r="222" spans="1:9" ht="12.75" customHeight="1"/>
    <row r="223" spans="1:9" ht="12.75" customHeight="1"/>
    <row r="224" spans="1:9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</sheetData>
  <mergeCells count="31">
    <mergeCell ref="A6:I6"/>
    <mergeCell ref="A1:I1"/>
    <mergeCell ref="A2:I2"/>
    <mergeCell ref="A3:I3"/>
    <mergeCell ref="A4:I4"/>
    <mergeCell ref="A5:I5"/>
    <mergeCell ref="H18:I18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7:I17"/>
    <mergeCell ref="A42:D42"/>
    <mergeCell ref="F42:I42"/>
    <mergeCell ref="A51:C51"/>
    <mergeCell ref="D51:E51"/>
    <mergeCell ref="F51:G51"/>
    <mergeCell ref="H51:I51"/>
    <mergeCell ref="D52:E56"/>
    <mergeCell ref="F52:G56"/>
    <mergeCell ref="H52:I56"/>
    <mergeCell ref="A57:C57"/>
    <mergeCell ref="D57:E57"/>
    <mergeCell ref="F57:G57"/>
    <mergeCell ref="H57:I57"/>
  </mergeCells>
  <pageMargins left="0.7" right="0.7" top="0.75" bottom="0.75" header="0" footer="0"/>
  <pageSetup paperSize="9" scale="63" orientation="portrait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7808-B428-A145-9EC7-6278D439AD11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кейрин ф Д</vt:lpstr>
      <vt:lpstr>Лист1</vt:lpstr>
      <vt:lpstr>'кейрин ф 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2023-05-23T06:33:49Z</dcterms:created>
  <dcterms:modified xsi:type="dcterms:W3CDTF">2023-05-23T07:25:21Z</dcterms:modified>
</cp:coreProperties>
</file>