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ECAD34C8-B3A3-485D-8F07-B94AB981C38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definedNames>
    <definedName name="_xlnm._FilterDatabase" localSheetId="0" hidden="1">'ВС СУММА КЛАССИК'!$A$22:$G$22</definedName>
  </definedNames>
  <calcPr calcId="191029"/>
</workbook>
</file>

<file path=xl/calcChain.xml><?xml version="1.0" encoding="utf-8"?>
<calcChain xmlns="http://schemas.openxmlformats.org/spreadsheetml/2006/main">
  <c r="K40" i="127" l="1"/>
  <c r="I51" i="127" l="1"/>
  <c r="E51" i="127"/>
  <c r="A51" i="127"/>
  <c r="K43" i="127"/>
  <c r="H43" i="127"/>
  <c r="K42" i="127"/>
  <c r="H42" i="127"/>
  <c r="K41" i="127"/>
  <c r="H41" i="127"/>
  <c r="H40" i="127"/>
  <c r="K39" i="127"/>
  <c r="K38" i="127"/>
  <c r="K37" i="127"/>
  <c r="H37" i="127" a="1"/>
  <c r="H37" i="127" s="1"/>
  <c r="H39" i="127" l="1"/>
  <c r="H38" i="127" s="1"/>
</calcChain>
</file>

<file path=xl/sharedStrings.xml><?xml version="1.0" encoding="utf-8"?>
<sst xmlns="http://schemas.openxmlformats.org/spreadsheetml/2006/main" count="140" uniqueCount="121">
  <si>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</si>
  <si>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</si>
  <si>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</si>
  <si>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</si>
  <si>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</si>
  <si>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</si>
  <si>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</si>
  <si>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</si>
  <si>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</si>
  <si>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</si>
  <si>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</si>
  <si>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</si>
  <si>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</si>
  <si>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</si>
  <si>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</si>
  <si>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</si>
  <si>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</si>
  <si>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</si>
  <si>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</si>
  <si>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</si>
  <si>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</si>
  <si>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</si>
  <si>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</si>
  <si>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</si>
  <si>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</si>
  <si>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</si>
  <si>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</si>
  <si>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</si>
  <si>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</si>
  <si>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</si>
  <si>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</si>
  <si>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</si>
  <si>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</si>
  <si>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</si>
  <si>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</si>
  <si>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</si>
  <si>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</si>
  <si>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</si>
  <si>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</si>
  <si>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</si>
  <si>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</si>
  <si>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</si>
  <si>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</si>
  <si>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</si>
  <si>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</si>
  <si>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</si>
  <si>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</si>
  <si>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</si>
  <si>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</si>
  <si>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</si>
  <si>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</si>
  <si>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</si>
  <si>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</si>
  <si>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</si>
  <si>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</si>
  <si>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</si>
  <si>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</si>
  <si>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</si>
  <si>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В.А.(ВК, г.Омск)</t>
  </si>
  <si>
    <t>МЯГКОВА Е.А.(IК, г. Саранск)</t>
  </si>
  <si>
    <t>№ ВРВС: 0080011611Я</t>
  </si>
  <si>
    <t>НФ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</si>
  <si>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</si>
  <si>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11-12 октября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</si>
  <si>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</si>
  <si>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2008130021019389</t>
  </si>
  <si>
    <t>ЧЕРНЫШОВ М.Ю. (г.Пенза)</t>
  </si>
  <si>
    <t>65</t>
  </si>
  <si>
    <t>10091230302</t>
  </si>
  <si>
    <t>Каплин Роман</t>
  </si>
  <si>
    <t>26.12.2006</t>
  </si>
  <si>
    <t>Мордовия</t>
  </si>
  <si>
    <t>604</t>
  </si>
  <si>
    <t>10112972850</t>
  </si>
  <si>
    <t>Сабусов Егор</t>
  </si>
  <si>
    <t>22.12.2007</t>
  </si>
  <si>
    <t>Московская обл.</t>
  </si>
  <si>
    <t>11</t>
  </si>
  <si>
    <t>10058962240</t>
  </si>
  <si>
    <t>Юрасов Артём</t>
  </si>
  <si>
    <t>03.10.2006</t>
  </si>
  <si>
    <t>Пензенская обл.</t>
  </si>
  <si>
    <t>876</t>
  </si>
  <si>
    <t>10080506950</t>
  </si>
  <si>
    <t>Девяткин Илья</t>
  </si>
  <si>
    <t>22.09.2007</t>
  </si>
  <si>
    <t>Москва</t>
  </si>
  <si>
    <t>68</t>
  </si>
  <si>
    <t>10076197625</t>
  </si>
  <si>
    <t>Котельников Никита</t>
  </si>
  <si>
    <t>23.12.2007</t>
  </si>
  <si>
    <t>53</t>
  </si>
  <si>
    <t>10090412771</t>
  </si>
  <si>
    <t>Ошкин Максим</t>
  </si>
  <si>
    <t>02.11.2006</t>
  </si>
  <si>
    <t>683</t>
  </si>
  <si>
    <t>10112968810</t>
  </si>
  <si>
    <t>Скакодуб Алексей</t>
  </si>
  <si>
    <t>26.04.2007</t>
  </si>
  <si>
    <t>116</t>
  </si>
  <si>
    <t>10076514489</t>
  </si>
  <si>
    <t>Стефанович Георгий</t>
  </si>
  <si>
    <t>03.01.2007</t>
  </si>
  <si>
    <t>315</t>
  </si>
  <si>
    <t>10117747876</t>
  </si>
  <si>
    <t>Гладков Григорий</t>
  </si>
  <si>
    <t>19.08.2006</t>
  </si>
  <si>
    <t>Омская обл.</t>
  </si>
  <si>
    <t>164</t>
  </si>
  <si>
    <t>10089460959</t>
  </si>
  <si>
    <t>Кузьмин Денис</t>
  </si>
  <si>
    <t>27.06.2006</t>
  </si>
  <si>
    <t>102</t>
  </si>
  <si>
    <t>10156274155</t>
  </si>
  <si>
    <t>Файрушин Данияр</t>
  </si>
  <si>
    <t>15.09.2007</t>
  </si>
  <si>
    <t>Республика Башкортостан</t>
  </si>
  <si>
    <t>111</t>
  </si>
  <si>
    <t>10088936149</t>
  </si>
  <si>
    <t>Пустовалов Егор</t>
  </si>
  <si>
    <t>13.02.2006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</si>
</sst>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164" fontId="21" fillId="0" borderId="32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22" zoomScale="115" zoomScaleNormal="100" zoomScaleSheetLayoutView="115" workbookViewId="0">
      <selection activeCell="H27" sqref="H27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1" x14ac:dyDescent="0.25">
      <c r="A2" s="99" t="s">
        <v>27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1" x14ac:dyDescent="0.25">
      <c r="A3" s="99" t="s">
        <v>51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1" x14ac:dyDescent="0.25">
      <c r="A4" s="99" t="s">
        <v>52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x14ac:dyDescent="0.25">
      <c r="A5" s="99" t="s">
        <v>53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8.8" x14ac:dyDescent="0.25">
      <c r="A6" s="100" t="s">
        <v>50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1" x14ac:dyDescent="0.25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.600000000000001" thickTop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x14ac:dyDescent="0.25">
      <c r="A10" s="106" t="s">
        <v>45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8" x14ac:dyDescent="0.25">
      <c r="A11" s="106" t="s">
        <v>57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21" x14ac:dyDescent="0.25">
      <c r="A12" s="96" t="s">
        <v>24</v>
      </c>
      <c r="B12" s="97"/>
      <c r="C12" s="97"/>
      <c r="D12" s="97"/>
      <c r="E12" s="97"/>
      <c r="F12" s="97"/>
      <c r="G12" s="97"/>
      <c r="H12" s="97"/>
      <c r="I12" s="97"/>
      <c r="J12" s="97"/>
      <c r="K12" s="98"/>
    </row>
    <row r="13" spans="1:11" ht="15.6" x14ac:dyDescent="0.25">
      <c r="A13" s="109" t="s">
        <v>54</v>
      </c>
      <c r="B13" s="110"/>
      <c r="C13" s="110"/>
      <c r="D13" s="110"/>
      <c r="E13" s="3"/>
      <c r="F13" s="95" t="s">
        <v>62</v>
      </c>
      <c r="G13" s="95"/>
      <c r="H13" s="16"/>
      <c r="I13" s="16"/>
      <c r="J13" s="4"/>
      <c r="K13" s="5" t="s">
        <v>60</v>
      </c>
    </row>
    <row r="14" spans="1:11" ht="15.6" x14ac:dyDescent="0.25">
      <c r="A14" s="111" t="s">
        <v>63</v>
      </c>
      <c r="B14" s="112"/>
      <c r="C14" s="112"/>
      <c r="D14" s="112"/>
      <c r="E14" s="6"/>
      <c r="F14" s="41" t="s">
        <v>64</v>
      </c>
      <c r="G14" s="41"/>
      <c r="H14" s="17"/>
      <c r="I14" s="17"/>
      <c r="J14" s="7"/>
      <c r="K14" s="8" t="s">
        <v>65</v>
      </c>
    </row>
    <row r="15" spans="1:11" ht="14.4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66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58</v>
      </c>
      <c r="H17" s="54" t="s">
        <v>31</v>
      </c>
      <c r="I17" s="55"/>
      <c r="J17" s="55"/>
      <c r="K17" s="75" t="s">
        <v>55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59</v>
      </c>
      <c r="H18" s="54" t="s">
        <v>32</v>
      </c>
      <c r="I18" s="55"/>
      <c r="J18" s="55"/>
      <c r="K18" s="75" t="s">
        <v>56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46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23" t="s">
        <v>38</v>
      </c>
      <c r="I21" s="124"/>
      <c r="J21" s="119" t="s">
        <v>18</v>
      </c>
      <c r="K21" s="121" t="s">
        <v>9</v>
      </c>
    </row>
    <row r="22" spans="1:11" ht="13.95" customHeight="1" thickBot="1" x14ac:dyDescent="0.3">
      <c r="A22" s="138"/>
      <c r="B22" s="86"/>
      <c r="C22" s="86"/>
      <c r="D22" s="86"/>
      <c r="E22" s="87"/>
      <c r="F22" s="89"/>
      <c r="G22" s="86"/>
      <c r="H22" s="91"/>
      <c r="I22" s="92"/>
      <c r="J22" s="120"/>
      <c r="K22" s="122"/>
    </row>
    <row r="23" spans="1:11" ht="15.6" x14ac:dyDescent="0.3">
      <c r="A23" s="139">
        <v>1</v>
      </c>
      <c r="B23" s="139" t="s">
        <v>67</v>
      </c>
      <c r="C23" s="140" t="s">
        <v>68</v>
      </c>
      <c r="D23" s="139" t="s">
        <v>69</v>
      </c>
      <c r="E23" s="140" t="s">
        <v>70</v>
      </c>
      <c r="F23" s="139" t="s">
        <v>17</v>
      </c>
      <c r="G23" s="139" t="s">
        <v>71</v>
      </c>
      <c r="H23" s="137"/>
      <c r="I23" s="93"/>
      <c r="J23" s="77"/>
      <c r="K23" s="78"/>
    </row>
    <row r="24" spans="1:11" ht="15.6" x14ac:dyDescent="0.3">
      <c r="A24" s="139">
        <v>2</v>
      </c>
      <c r="B24" s="139" t="s">
        <v>72</v>
      </c>
      <c r="C24" s="140" t="s">
        <v>73</v>
      </c>
      <c r="D24" s="139" t="s">
        <v>74</v>
      </c>
      <c r="E24" s="140" t="s">
        <v>75</v>
      </c>
      <c r="F24" s="139" t="s">
        <v>20</v>
      </c>
      <c r="G24" s="139" t="s">
        <v>76</v>
      </c>
      <c r="H24" s="137"/>
      <c r="I24" s="94"/>
      <c r="J24" s="77"/>
      <c r="K24" s="78"/>
    </row>
    <row r="25" spans="1:11" ht="15.6" x14ac:dyDescent="0.3">
      <c r="A25" s="139">
        <v>3</v>
      </c>
      <c r="B25" s="139" t="s">
        <v>77</v>
      </c>
      <c r="C25" s="140" t="s">
        <v>78</v>
      </c>
      <c r="D25" s="139" t="s">
        <v>79</v>
      </c>
      <c r="E25" s="140" t="s">
        <v>80</v>
      </c>
      <c r="F25" s="139" t="s">
        <v>20</v>
      </c>
      <c r="G25" s="139" t="s">
        <v>81</v>
      </c>
      <c r="H25" s="137"/>
      <c r="I25" s="94"/>
      <c r="J25" s="77"/>
      <c r="K25" s="78"/>
    </row>
    <row r="26" spans="1:11" ht="15.6" x14ac:dyDescent="0.3">
      <c r="A26" s="139">
        <v>4</v>
      </c>
      <c r="B26" s="139" t="s">
        <v>82</v>
      </c>
      <c r="C26" s="140" t="s">
        <v>83</v>
      </c>
      <c r="D26" s="139" t="s">
        <v>84</v>
      </c>
      <c r="E26" s="140" t="s">
        <v>85</v>
      </c>
      <c r="F26" s="139" t="s">
        <v>20</v>
      </c>
      <c r="G26" s="139" t="s">
        <v>86</v>
      </c>
      <c r="H26" s="137"/>
      <c r="I26" s="94"/>
      <c r="J26" s="77"/>
      <c r="K26" s="78"/>
    </row>
    <row r="27" spans="1:11" ht="15.6" x14ac:dyDescent="0.3">
      <c r="A27" s="139">
        <v>5</v>
      </c>
      <c r="B27" s="139" t="s">
        <v>87</v>
      </c>
      <c r="C27" s="140" t="s">
        <v>88</v>
      </c>
      <c r="D27" s="139" t="s">
        <v>89</v>
      </c>
      <c r="E27" s="140" t="s">
        <v>90</v>
      </c>
      <c r="F27" s="139" t="s">
        <v>20</v>
      </c>
      <c r="G27" s="139" t="s">
        <v>71</v>
      </c>
      <c r="H27" s="137"/>
      <c r="I27" s="94"/>
      <c r="J27" s="77"/>
      <c r="K27" s="78"/>
    </row>
    <row r="28" spans="1:11" ht="15.6" x14ac:dyDescent="0.3">
      <c r="A28" s="139">
        <v>6</v>
      </c>
      <c r="B28" s="139" t="s">
        <v>91</v>
      </c>
      <c r="C28" s="140" t="s">
        <v>92</v>
      </c>
      <c r="D28" s="139" t="s">
        <v>93</v>
      </c>
      <c r="E28" s="140" t="s">
        <v>94</v>
      </c>
      <c r="F28" s="139" t="s">
        <v>20</v>
      </c>
      <c r="G28" s="139" t="s">
        <v>71</v>
      </c>
      <c r="H28" s="137"/>
      <c r="I28" s="94"/>
      <c r="J28" s="77"/>
      <c r="K28" s="78"/>
    </row>
    <row r="29" spans="1:11" ht="15.6" x14ac:dyDescent="0.3">
      <c r="A29" s="139">
        <v>7</v>
      </c>
      <c r="B29" s="139" t="s">
        <v>95</v>
      </c>
      <c r="C29" s="140" t="s">
        <v>96</v>
      </c>
      <c r="D29" s="139" t="s">
        <v>97</v>
      </c>
      <c r="E29" s="140" t="s">
        <v>98</v>
      </c>
      <c r="F29" s="139" t="s">
        <v>20</v>
      </c>
      <c r="G29" s="139" t="s">
        <v>86</v>
      </c>
      <c r="H29" s="137"/>
      <c r="I29" s="94"/>
      <c r="J29" s="77"/>
      <c r="K29" s="78"/>
    </row>
    <row r="30" spans="1:11" ht="15.6" x14ac:dyDescent="0.3">
      <c r="A30" s="139">
        <v>8</v>
      </c>
      <c r="B30" s="139" t="s">
        <v>99</v>
      </c>
      <c r="C30" s="140" t="s">
        <v>100</v>
      </c>
      <c r="D30" s="139" t="s">
        <v>101</v>
      </c>
      <c r="E30" s="140" t="s">
        <v>102</v>
      </c>
      <c r="F30" s="139" t="s">
        <v>20</v>
      </c>
      <c r="G30" s="139" t="s">
        <v>86</v>
      </c>
      <c r="H30" s="137"/>
      <c r="I30" s="94"/>
      <c r="J30" s="77"/>
      <c r="K30" s="78"/>
    </row>
    <row r="31" spans="1:11" ht="15.6" x14ac:dyDescent="0.3">
      <c r="A31" s="139">
        <v>9</v>
      </c>
      <c r="B31" s="139" t="s">
        <v>103</v>
      </c>
      <c r="C31" s="140" t="s">
        <v>104</v>
      </c>
      <c r="D31" s="139" t="s">
        <v>105</v>
      </c>
      <c r="E31" s="140" t="s">
        <v>106</v>
      </c>
      <c r="F31" s="139" t="s">
        <v>20</v>
      </c>
      <c r="G31" s="139" t="s">
        <v>107</v>
      </c>
      <c r="H31" s="137"/>
      <c r="I31" s="94"/>
      <c r="J31" s="77"/>
      <c r="K31" s="78"/>
    </row>
    <row r="32" spans="1:11" ht="15.6" x14ac:dyDescent="0.3">
      <c r="A32" s="139">
        <v>10</v>
      </c>
      <c r="B32" s="139" t="s">
        <v>108</v>
      </c>
      <c r="C32" s="140" t="s">
        <v>109</v>
      </c>
      <c r="D32" s="139" t="s">
        <v>110</v>
      </c>
      <c r="E32" s="140" t="s">
        <v>111</v>
      </c>
      <c r="F32" s="139" t="s">
        <v>20</v>
      </c>
      <c r="G32" s="139" t="s">
        <v>81</v>
      </c>
      <c r="H32" s="137"/>
      <c r="I32" s="94"/>
      <c r="J32" s="77"/>
      <c r="K32" s="78"/>
    </row>
    <row r="33" spans="1:11" ht="15.6" x14ac:dyDescent="0.3">
      <c r="A33" s="139">
        <v>11</v>
      </c>
      <c r="B33" s="139" t="s">
        <v>112</v>
      </c>
      <c r="C33" s="140" t="s">
        <v>113</v>
      </c>
      <c r="D33" s="139" t="s">
        <v>114</v>
      </c>
      <c r="E33" s="140" t="s">
        <v>115</v>
      </c>
      <c r="F33" s="139" t="s">
        <v>49</v>
      </c>
      <c r="G33" s="139" t="s">
        <v>116</v>
      </c>
      <c r="H33" s="137"/>
      <c r="I33" s="94"/>
      <c r="J33" s="77"/>
      <c r="K33" s="78"/>
    </row>
    <row r="34" spans="1:11" ht="15.6" x14ac:dyDescent="0.3">
      <c r="A34" s="139" t="s">
        <v>61</v>
      </c>
      <c r="B34" s="139" t="s">
        <v>117</v>
      </c>
      <c r="C34" s="140" t="s">
        <v>118</v>
      </c>
      <c r="D34" s="139" t="s">
        <v>119</v>
      </c>
      <c r="E34" s="140" t="s">
        <v>120</v>
      </c>
      <c r="F34" s="139" t="s">
        <v>20</v>
      </c>
      <c r="G34" s="139" t="s">
        <v>81</v>
      </c>
      <c r="H34" s="137"/>
      <c r="I34" s="94"/>
      <c r="J34" s="77"/>
      <c r="K34" s="78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125" t="s">
        <v>3</v>
      </c>
      <c r="B36" s="126"/>
      <c r="C36" s="126"/>
      <c r="D36" s="126"/>
      <c r="E36" s="53"/>
      <c r="F36" s="53"/>
      <c r="G36" s="127" t="s">
        <v>25</v>
      </c>
      <c r="H36" s="127"/>
      <c r="I36" s="126"/>
      <c r="J36" s="127"/>
      <c r="K36" s="128"/>
    </row>
    <row r="37" spans="1:11" x14ac:dyDescent="0.25">
      <c r="A37" s="67" t="s">
        <v>33</v>
      </c>
      <c r="B37" s="21"/>
      <c r="C37" s="21"/>
      <c r="D37" s="68"/>
      <c r="E37" s="29"/>
      <c r="F37" s="65"/>
      <c r="G37" s="28" t="s">
        <v>21</v>
      </c>
      <c r="H37" s="61">
        <f t="array" ref="H37">SUM(1/COUNTIF(G23:G34,G23:G34))</f>
        <v>6</v>
      </c>
      <c r="I37" s="71"/>
      <c r="J37" s="45" t="s">
        <v>19</v>
      </c>
      <c r="K37" s="74">
        <f>COUNTIF(F23:F34,"ЗМС")</f>
        <v>0</v>
      </c>
    </row>
    <row r="38" spans="1:11" x14ac:dyDescent="0.25">
      <c r="A38" s="67" t="s">
        <v>34</v>
      </c>
      <c r="B38" s="21"/>
      <c r="C38" s="21"/>
      <c r="D38" s="68"/>
      <c r="E38" s="2"/>
      <c r="F38" s="66"/>
      <c r="G38" s="30" t="s">
        <v>43</v>
      </c>
      <c r="H38" s="60">
        <f>H39+H42</f>
        <v>12</v>
      </c>
      <c r="I38" s="63"/>
      <c r="J38" s="45" t="s">
        <v>15</v>
      </c>
      <c r="K38" s="74">
        <f>COUNTIF(F23:F34,"МСМК")</f>
        <v>0</v>
      </c>
    </row>
    <row r="39" spans="1:11" x14ac:dyDescent="0.25">
      <c r="A39" s="67" t="s">
        <v>35</v>
      </c>
      <c r="B39" s="21"/>
      <c r="C39" s="21"/>
      <c r="D39" s="68"/>
      <c r="E39" s="2"/>
      <c r="F39" s="66"/>
      <c r="G39" s="30" t="s">
        <v>44</v>
      </c>
      <c r="H39" s="60">
        <f>H40+H41+H43</f>
        <v>12</v>
      </c>
      <c r="I39" s="63"/>
      <c r="J39" s="45" t="s">
        <v>17</v>
      </c>
      <c r="K39" s="74">
        <f>COUNTIF(F23:F34,"МС")</f>
        <v>1</v>
      </c>
    </row>
    <row r="40" spans="1:11" x14ac:dyDescent="0.25">
      <c r="A40" s="67" t="s">
        <v>36</v>
      </c>
      <c r="B40" s="21"/>
      <c r="C40" s="21"/>
      <c r="D40" s="68"/>
      <c r="E40" s="2"/>
      <c r="F40" s="66"/>
      <c r="G40" s="30" t="s">
        <v>39</v>
      </c>
      <c r="H40" s="61">
        <f>COUNT(A23:A34)</f>
        <v>11</v>
      </c>
      <c r="I40" s="62"/>
      <c r="J40" s="45" t="s">
        <v>20</v>
      </c>
      <c r="K40" s="74">
        <f>COUNTIF(F23:F34,"КМС")</f>
        <v>10</v>
      </c>
    </row>
    <row r="41" spans="1:11" x14ac:dyDescent="0.25">
      <c r="A41" s="67"/>
      <c r="B41" s="21"/>
      <c r="C41" s="21"/>
      <c r="D41" s="68"/>
      <c r="E41" s="2"/>
      <c r="F41" s="66"/>
      <c r="G41" s="30" t="s">
        <v>40</v>
      </c>
      <c r="H41" s="61">
        <f>COUNTIF(A23:A34,"НФ")</f>
        <v>1</v>
      </c>
      <c r="I41" s="62"/>
      <c r="J41" s="81" t="s">
        <v>47</v>
      </c>
      <c r="K41" s="74">
        <f>COUNTIF(F23:F34,"1 сп.р.")</f>
        <v>0</v>
      </c>
    </row>
    <row r="42" spans="1:11" x14ac:dyDescent="0.25">
      <c r="A42" s="67"/>
      <c r="B42" s="21"/>
      <c r="C42" s="21"/>
      <c r="D42" s="68"/>
      <c r="E42" s="2"/>
      <c r="F42" s="66"/>
      <c r="G42" s="30" t="s">
        <v>41</v>
      </c>
      <c r="H42" s="46">
        <f>COUNTIF(A23:A34,"НС")</f>
        <v>0</v>
      </c>
      <c r="I42" s="64"/>
      <c r="J42" s="80" t="s">
        <v>49</v>
      </c>
      <c r="K42" s="74">
        <f>COUNTIF(F23:F34,"2 сп.р.")</f>
        <v>1</v>
      </c>
    </row>
    <row r="43" spans="1:11" x14ac:dyDescent="0.25">
      <c r="A43" s="67"/>
      <c r="B43" s="21"/>
      <c r="C43" s="21"/>
      <c r="D43" s="68"/>
      <c r="E43" s="32"/>
      <c r="F43" s="72"/>
      <c r="G43" s="30" t="s">
        <v>42</v>
      </c>
      <c r="H43" s="46">
        <f>COUNTIF(A23:A34,"ДСКВ")</f>
        <v>0</v>
      </c>
      <c r="I43" s="73"/>
      <c r="J43" s="79" t="s">
        <v>48</v>
      </c>
      <c r="K43" s="74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30" t="s">
        <v>2</v>
      </c>
      <c r="B45" s="131"/>
      <c r="C45" s="131"/>
      <c r="D45" s="131"/>
      <c r="E45" s="132" t="s">
        <v>7</v>
      </c>
      <c r="F45" s="132"/>
      <c r="G45" s="132"/>
      <c r="H45" s="132"/>
      <c r="I45" s="132" t="s">
        <v>37</v>
      </c>
      <c r="J45" s="132"/>
      <c r="K45" s="133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9"/>
      <c r="F47" s="36"/>
      <c r="G47" s="36"/>
      <c r="H47" s="70"/>
      <c r="I47" s="70"/>
      <c r="J47" s="36"/>
      <c r="K47" s="37"/>
    </row>
    <row r="48" spans="1:11" x14ac:dyDescent="0.25">
      <c r="A48" s="35"/>
      <c r="D48" s="36"/>
      <c r="E48" s="69"/>
      <c r="F48" s="36"/>
      <c r="G48" s="36"/>
      <c r="H48" s="70"/>
      <c r="I48" s="70"/>
      <c r="J48" s="36"/>
      <c r="K48" s="37"/>
    </row>
    <row r="49" spans="1:11" x14ac:dyDescent="0.25">
      <c r="A49" s="35"/>
      <c r="D49" s="36"/>
      <c r="E49" s="69"/>
      <c r="F49" s="36"/>
      <c r="G49" s="36"/>
      <c r="H49" s="70"/>
      <c r="I49" s="70"/>
      <c r="J49" s="36"/>
      <c r="K49" s="37"/>
    </row>
    <row r="50" spans="1:11" x14ac:dyDescent="0.25">
      <c r="A50" s="35"/>
      <c r="D50" s="36"/>
      <c r="E50" s="69"/>
      <c r="F50" s="36"/>
      <c r="G50" s="36"/>
      <c r="H50" s="70"/>
      <c r="I50" s="70"/>
      <c r="J50" s="36"/>
      <c r="K50" s="37"/>
    </row>
    <row r="51" spans="1:11" ht="16.2" thickBot="1" x14ac:dyDescent="0.3">
      <c r="A51" s="134" t="str">
        <f>G18</f>
        <v>МЯГКОВА Е.А.(IК, г. Саранск)</v>
      </c>
      <c r="B51" s="135"/>
      <c r="C51" s="135"/>
      <c r="D51" s="135"/>
      <c r="E51" s="135" t="str">
        <f>G17</f>
        <v>БОЧАНОВ В.А.(ВК, г.Омск)</v>
      </c>
      <c r="F51" s="135"/>
      <c r="G51" s="135"/>
      <c r="H51" s="135"/>
      <c r="I51" s="135" t="str">
        <f>G19</f>
        <v>КОЧЕТКОВ Д.А. (ВК, г. Саранск)</v>
      </c>
      <c r="J51" s="135"/>
      <c r="K51" s="136"/>
    </row>
    <row r="52" spans="1:11" ht="14.4" thickTop="1" x14ac:dyDescent="0.25"/>
    <row r="53" spans="1:11" ht="18" x14ac:dyDescent="0.25">
      <c r="A53" s="49"/>
      <c r="B53" s="50"/>
      <c r="C53" s="50"/>
      <c r="D53" s="49"/>
      <c r="E53" s="51"/>
      <c r="F53" s="49"/>
      <c r="G53" s="49"/>
      <c r="H53" s="52"/>
      <c r="I53" s="52"/>
      <c r="J53" s="49"/>
      <c r="K53" s="49"/>
    </row>
    <row r="54" spans="1:11" ht="21" x14ac:dyDescent="0.25">
      <c r="A54" s="47"/>
      <c r="B54" s="47"/>
      <c r="C54" s="48"/>
      <c r="D54" s="129"/>
      <c r="E54" s="129"/>
      <c r="F54" s="129"/>
      <c r="G54" s="129"/>
    </row>
    <row r="55" spans="1:11" ht="18" x14ac:dyDescent="0.25">
      <c r="D55" s="49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36:D36"/>
    <mergeCell ref="G36:K36"/>
    <mergeCell ref="D54:G54"/>
    <mergeCell ref="A45:D45"/>
    <mergeCell ref="E45:H45"/>
    <mergeCell ref="I45:K45"/>
    <mergeCell ref="A51:D51"/>
    <mergeCell ref="E51:H51"/>
    <mergeCell ref="I51:K51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2024-10-12T14:46:48Z</cp:lastPrinted>
  <dcterms:created xsi:type="dcterms:W3CDTF">1996-10-08T23:32:33Z</dcterms:created>
  <dcterms:modified xsi:type="dcterms:W3CDTF">2024-10-12T14:46:53Z</dcterms:modified>
</cp:coreProperties>
</file>