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7 этап\Протоколы ФВСР\Сумма\"/>
    </mc:Choice>
  </mc:AlternateContent>
  <xr:revisionPtr revIDLastSave="0" documentId="13_ncr:1_{61C72DDB-38F0-44F1-8708-80BA44B712F6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СУММА КЛАССИК" sheetId="127" r:id="rId1"/>
  </sheets>
  <calcPr calcId="191029"/>
</workbook>
</file>

<file path=xl/calcChain.xml><?xml version="1.0" encoding="utf-8"?>
<calcChain xmlns="http://schemas.openxmlformats.org/spreadsheetml/2006/main">
  <c r="I85" i="127" l="1"/>
  <c r="E85" i="127"/>
  <c r="A85" i="127"/>
  <c r="K77" i="127"/>
  <c r="H77" i="127"/>
  <c r="K76" i="127"/>
  <c r="H76" i="127"/>
  <c r="K75" i="127"/>
  <c r="H75" i="127"/>
  <c r="K74" i="127"/>
  <c r="H74" i="127"/>
  <c r="K73" i="127"/>
  <c r="K72" i="127"/>
  <c r="K71" i="127"/>
  <c r="H73" i="127" l="1"/>
  <c r="H72" i="127" s="1"/>
</calcChain>
</file>

<file path=xl/sharedStrings.xml><?xml version="1.0" encoding="utf-8"?>
<sst xmlns="http://schemas.openxmlformats.org/spreadsheetml/2006/main" count="351" uniqueCount="255">
  <si>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</si>
  <si>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</si>
  <si>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</si>
  <si>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</si>
  <si>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</si>
  <si>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</si>
  <si>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</si>
  <si>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</si>
  <si>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</si>
  <si>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</si>
  <si>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</si>
  <si>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</si>
  <si>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</si>
  <si>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</si>
  <si>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</si>
  <si>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</si>
  <si>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</si>
  <si>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</si>
  <si>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</si>
  <si>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</si>
  <si>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</si>
  <si>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</si>
  <si>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</si>
  <si>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</si>
  <si>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</si>
  <si>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</si>
  <si>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</si>
  <si>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</si>
  <si>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</si>
  <si>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</si>
  <si>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</si>
  <si>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</si>
  <si>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</si>
  <si>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</si>
  <si>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</si>
  <si>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</si>
  <si>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</si>
  <si>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</si>
  <si>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</si>
  <si>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</si>
  <si>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</si>
  <si>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</si>
  <si>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</si>
  <si>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</si>
  <si>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</si>
  <si>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</si>
  <si>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</si>
  <si>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</si>
  <si>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</si>
  <si>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</si>
  <si>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</si>
  <si>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</si>
  <si>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</si>
  <si>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</si>
  <si>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</si>
  <si>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МЯГКОВА Е.А.(IК, г. Саранск)</t>
  </si>
  <si>
    <t>Юноши 15-16 лет</t>
  </si>
  <si>
    <t>ЧЕРНЫШОВ М.Ю. (г.Пенза)</t>
  </si>
  <si>
    <t>№ ВРВС: 0080011611Я</t>
  </si>
  <si>
    <t>БОЯРОВ В.В. (ВК, г. Саранск)</t>
  </si>
  <si>
    <t>ГРИГОРЬЕВА Л.Ю. (ВК, г. 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</si>
  <si>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</si>
  <si>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t>ДАТА ПРОВЕДЕНИЯ: 19-20 июля 2024г.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</si>
  <si>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</si>
  <si>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2024: 2008130021019382</t>
  </si>
  <si>
    <t>450 м</t>
  </si>
  <si>
    <t>831</t>
  </si>
  <si>
    <t>10064774459</t>
  </si>
  <si>
    <t>Карпинский Константин</t>
  </si>
  <si>
    <t>20.08.2009</t>
  </si>
  <si>
    <t>Санкт-Петербург</t>
  </si>
  <si>
    <t>85</t>
  </si>
  <si>
    <t>10090065086</t>
  </si>
  <si>
    <t>Есин Николай</t>
  </si>
  <si>
    <t>02.09.2009</t>
  </si>
  <si>
    <t>Мордовия</t>
  </si>
  <si>
    <t>81</t>
  </si>
  <si>
    <t>10090064480</t>
  </si>
  <si>
    <t>Журавлев Михаил</t>
  </si>
  <si>
    <t>30.04.2009</t>
  </si>
  <si>
    <t>643</t>
  </si>
  <si>
    <t>10089789850</t>
  </si>
  <si>
    <t>Соколовский Прохор</t>
  </si>
  <si>
    <t>08.08.2008</t>
  </si>
  <si>
    <t>Москва</t>
  </si>
  <si>
    <t>696</t>
  </si>
  <si>
    <t>10094917615</t>
  </si>
  <si>
    <t>Зуев Егор</t>
  </si>
  <si>
    <t>10.02.2009</t>
  </si>
  <si>
    <t>616</t>
  </si>
  <si>
    <t>10094917716</t>
  </si>
  <si>
    <t>Бакулин  Юрий</t>
  </si>
  <si>
    <t>29.03.2008</t>
  </si>
  <si>
    <t>115</t>
  </si>
  <si>
    <t>10143590902</t>
  </si>
  <si>
    <t>Гольцов Илья</t>
  </si>
  <si>
    <t>28.05.2008</t>
  </si>
  <si>
    <t>Омская обл.</t>
  </si>
  <si>
    <t>647</t>
  </si>
  <si>
    <t>10097779822</t>
  </si>
  <si>
    <t>Дурнев Кирилл</t>
  </si>
  <si>
    <t>09.01.2008</t>
  </si>
  <si>
    <t>41</t>
  </si>
  <si>
    <t>10090868974</t>
  </si>
  <si>
    <t>Подрядчиков Александр</t>
  </si>
  <si>
    <t>19.08.2008</t>
  </si>
  <si>
    <t>359</t>
  </si>
  <si>
    <t>10126132417</t>
  </si>
  <si>
    <t>Дудин Тимофей</t>
  </si>
  <si>
    <t>27.06.2009</t>
  </si>
  <si>
    <t>Брянская обл.</t>
  </si>
  <si>
    <t>119</t>
  </si>
  <si>
    <t>10106093227</t>
  </si>
  <si>
    <t>Благодатских Ярослав</t>
  </si>
  <si>
    <t>08.04.2008</t>
  </si>
  <si>
    <t>Удмуртская Республика</t>
  </si>
  <si>
    <t>471</t>
  </si>
  <si>
    <t>10129677563</t>
  </si>
  <si>
    <t>Луньков Ярослав</t>
  </si>
  <si>
    <t>07.08.2009</t>
  </si>
  <si>
    <t>238</t>
  </si>
  <si>
    <t>10120945240</t>
  </si>
  <si>
    <t>Сапунов Владислав</t>
  </si>
  <si>
    <t>10.09.2009</t>
  </si>
  <si>
    <t>Московская обл.</t>
  </si>
  <si>
    <t>74</t>
  </si>
  <si>
    <t>10095126062</t>
  </si>
  <si>
    <t>Сирота Всеволод</t>
  </si>
  <si>
    <t>08.01.2009</t>
  </si>
  <si>
    <t>45</t>
  </si>
  <si>
    <t>10092373585</t>
  </si>
  <si>
    <t>Тельнов Лев</t>
  </si>
  <si>
    <t>12.11.2009</t>
  </si>
  <si>
    <t>Пензенская обл.</t>
  </si>
  <si>
    <t>641</t>
  </si>
  <si>
    <t>10091078637</t>
  </si>
  <si>
    <t>Ермаков Матвей</t>
  </si>
  <si>
    <t>16.07.2008</t>
  </si>
  <si>
    <t>184</t>
  </si>
  <si>
    <t>10092520503</t>
  </si>
  <si>
    <t>Козионов Константин</t>
  </si>
  <si>
    <t>24.02.2008</t>
  </si>
  <si>
    <t>890</t>
  </si>
  <si>
    <t>10142167224</t>
  </si>
  <si>
    <t>Трайт Дмитрий</t>
  </si>
  <si>
    <t>26.12.2009</t>
  </si>
  <si>
    <t>695</t>
  </si>
  <si>
    <t>10094888919</t>
  </si>
  <si>
    <t>Аверин Егор</t>
  </si>
  <si>
    <t>04.04.2009</t>
  </si>
  <si>
    <t>17</t>
  </si>
  <si>
    <t>10103575267</t>
  </si>
  <si>
    <t>Кочергин Дмитрий</t>
  </si>
  <si>
    <t>08.10.2009</t>
  </si>
  <si>
    <t>36</t>
  </si>
  <si>
    <t>10100092058</t>
  </si>
  <si>
    <t>Стульников Олег</t>
  </si>
  <si>
    <t>30.12.2009</t>
  </si>
  <si>
    <t>123</t>
  </si>
  <si>
    <t>10143590595</t>
  </si>
  <si>
    <t>Глушко Богдан</t>
  </si>
  <si>
    <t>23.01.2009</t>
  </si>
  <si>
    <t>585</t>
  </si>
  <si>
    <t>10102332152</t>
  </si>
  <si>
    <t>Морозов Ярослав</t>
  </si>
  <si>
    <t>26.06.2009</t>
  </si>
  <si>
    <t>478</t>
  </si>
  <si>
    <t>10140567532</t>
  </si>
  <si>
    <t>Галичев Марк</t>
  </si>
  <si>
    <t>19.11.2009</t>
  </si>
  <si>
    <t>93</t>
  </si>
  <si>
    <t>10142930187</t>
  </si>
  <si>
    <t>Гунчев Михаил</t>
  </si>
  <si>
    <t>09.02.2009</t>
  </si>
  <si>
    <t>69</t>
  </si>
  <si>
    <t>10149669566</t>
  </si>
  <si>
    <t>Коровай Тимофей</t>
  </si>
  <si>
    <t>13.11.2009</t>
  </si>
  <si>
    <t>582</t>
  </si>
  <si>
    <t>10127774242</t>
  </si>
  <si>
    <t>Перьков Александр</t>
  </si>
  <si>
    <t>12.05.2009</t>
  </si>
  <si>
    <t>017</t>
  </si>
  <si>
    <t>10143524214</t>
  </si>
  <si>
    <t>Харламов Егор</t>
  </si>
  <si>
    <t>29.12.2009</t>
  </si>
  <si>
    <t>32</t>
  </si>
  <si>
    <t>10103713996</t>
  </si>
  <si>
    <t>Иванов Егор</t>
  </si>
  <si>
    <t>07.06.2008</t>
  </si>
  <si>
    <t>321</t>
  </si>
  <si>
    <t>10090431565</t>
  </si>
  <si>
    <t>Карманов Артем</t>
  </si>
  <si>
    <t>16.05.2008</t>
  </si>
  <si>
    <t>60</t>
  </si>
  <si>
    <t>10093067339</t>
  </si>
  <si>
    <t>Козинка Роман</t>
  </si>
  <si>
    <t>13.12.2008</t>
  </si>
  <si>
    <t>318</t>
  </si>
  <si>
    <t>10091604760</t>
  </si>
  <si>
    <t>Беляков Владимир</t>
  </si>
  <si>
    <t>18.01.2008</t>
  </si>
  <si>
    <t>628</t>
  </si>
  <si>
    <t>10080701556</t>
  </si>
  <si>
    <t>Дьяченко Руслан</t>
  </si>
  <si>
    <t>20.11.2009</t>
  </si>
  <si>
    <t>880</t>
  </si>
  <si>
    <t>10089252007</t>
  </si>
  <si>
    <t>Филиппов Максим</t>
  </si>
  <si>
    <t>08.05.2008</t>
  </si>
  <si>
    <t>627</t>
  </si>
  <si>
    <t>10104182125</t>
  </si>
  <si>
    <t>Новикович Игорь</t>
  </si>
  <si>
    <t>691</t>
  </si>
  <si>
    <t>10094920948</t>
  </si>
  <si>
    <t>Маликов Владимир</t>
  </si>
  <si>
    <t>04.03.2009</t>
  </si>
  <si>
    <t>10076198534</t>
  </si>
  <si>
    <t>Журавлев Артем</t>
  </si>
  <si>
    <t>26.03.2009</t>
  </si>
  <si>
    <t>38</t>
  </si>
  <si>
    <t>10117163351</t>
  </si>
  <si>
    <t>Сорокин Ярослав</t>
  </si>
  <si>
    <t>06.05.2009</t>
  </si>
  <si>
    <t>625</t>
  </si>
  <si>
    <t>10094844156</t>
  </si>
  <si>
    <t>Шумский Илья</t>
  </si>
  <si>
    <t>01.06.2009</t>
  </si>
  <si>
    <t>350</t>
  </si>
  <si>
    <t>10090653554</t>
  </si>
  <si>
    <t>Щетинин Артемий</t>
  </si>
  <si>
    <t>14.11.2008</t>
  </si>
  <si>
    <t>888</t>
  </si>
  <si>
    <t>10092620634</t>
  </si>
  <si>
    <t>Сухов Максим</t>
  </si>
  <si>
    <t>05.06.2008</t>
  </si>
  <si>
    <t>898</t>
  </si>
  <si>
    <t xml:space="preserve">	10092392177</t>
  </si>
  <si>
    <t>Котов Николай</t>
  </si>
  <si>
    <t>05.08.2009</t>
  </si>
  <si>
    <t>14</t>
  </si>
  <si>
    <t>10103548692</t>
  </si>
  <si>
    <t>Шабанов Матвей</t>
  </si>
  <si>
    <t>14.07.2009</t>
  </si>
  <si>
    <t>10093909017</t>
  </si>
  <si>
    <t>Кошелев Светослав</t>
  </si>
  <si>
    <t>931</t>
  </si>
  <si>
    <t>10022560564</t>
  </si>
  <si>
    <t>Авчухов Юрий</t>
  </si>
  <si>
    <t>30.03.2009</t>
  </si>
  <si>
    <t>71</t>
  </si>
  <si>
    <t>10094849513</t>
  </si>
  <si>
    <t>Двуреченский Кирилл</t>
  </si>
  <si>
    <t>24.08.2009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</si>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</sst>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5" xfId="2" applyFont="1" applyFill="1" applyBorder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0" fontId="10" fillId="0" borderId="23" xfId="2" applyFont="1" applyBorder="1" applyAlignment="1">
      <alignment horizontal="right" vertical="center" wrapText="1"/>
    </xf>
    <xf numFmtId="0" fontId="10" fillId="0" borderId="24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164" fontId="20" fillId="0" borderId="23" xfId="2" applyNumberFormat="1" applyFont="1" applyBorder="1" applyAlignment="1">
      <alignment horizontal="left" vertical="center" wrapText="1"/>
    </xf>
    <xf numFmtId="0" fontId="20" fillId="0" borderId="23" xfId="8" applyFont="1" applyBorder="1" applyAlignment="1">
      <alignment horizontal="left" vertical="center" wrapText="1"/>
    </xf>
    <xf numFmtId="164" fontId="20" fillId="0" borderId="27" xfId="2" applyNumberFormat="1" applyFont="1" applyBorder="1" applyAlignment="1">
      <alignment horizontal="left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vertical="center"/>
    </xf>
    <xf numFmtId="0" fontId="16" fillId="2" borderId="27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14" fontId="16" fillId="2" borderId="23" xfId="8" applyNumberFormat="1" applyFont="1" applyFill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center" wrapText="1"/>
    </xf>
    <xf numFmtId="14" fontId="16" fillId="2" borderId="11" xfId="8" applyNumberFormat="1" applyFont="1" applyFill="1" applyBorder="1" applyAlignment="1">
      <alignment horizontal="center" vertical="center" wrapText="1"/>
    </xf>
    <xf numFmtId="14" fontId="16" fillId="2" borderId="30" xfId="8" applyNumberFormat="1" applyFont="1" applyFill="1" applyBorder="1" applyAlignment="1">
      <alignment horizontal="center" vertical="center" wrapText="1"/>
    </xf>
    <xf numFmtId="14" fontId="16" fillId="2" borderId="28" xfId="8" applyNumberFormat="1" applyFont="1" applyFill="1" applyBorder="1" applyAlignment="1">
      <alignment horizontal="center" vertical="center" wrapText="1"/>
    </xf>
    <xf numFmtId="165" fontId="13" fillId="0" borderId="23" xfId="2" applyNumberFormat="1" applyFont="1" applyBorder="1" applyAlignment="1">
      <alignment vertical="center"/>
    </xf>
    <xf numFmtId="165" fontId="13" fillId="0" borderId="23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165" fontId="11" fillId="0" borderId="23" xfId="2" applyNumberFormat="1" applyFont="1" applyBorder="1" applyAlignment="1">
      <alignment vertical="center"/>
    </xf>
    <xf numFmtId="0" fontId="8" fillId="0" borderId="20" xfId="2" applyFont="1" applyBorder="1" applyAlignment="1">
      <alignment horizontal="left" vertical="center"/>
    </xf>
    <xf numFmtId="0" fontId="16" fillId="2" borderId="30" xfId="8" applyFont="1" applyFill="1" applyBorder="1" applyAlignment="1">
      <alignment horizontal="left" vertical="center" wrapText="1"/>
    </xf>
    <xf numFmtId="0" fontId="16" fillId="2" borderId="28" xfId="8" applyFont="1" applyFill="1" applyBorder="1" applyAlignment="1">
      <alignment horizontal="left" vertical="center" wrapText="1"/>
    </xf>
    <xf numFmtId="0" fontId="7" fillId="0" borderId="0" xfId="7" applyFont="1" applyAlignment="1">
      <alignment horizontal="left" vertical="center" wrapText="1"/>
    </xf>
    <xf numFmtId="0" fontId="8" fillId="0" borderId="11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6" fillId="2" borderId="23" xfId="2" applyFont="1" applyFill="1" applyBorder="1" applyAlignment="1">
      <alignment horizontal="center" vertical="center" wrapText="1"/>
    </xf>
    <xf numFmtId="0" fontId="16" fillId="2" borderId="11" xfId="8" applyFont="1" applyFill="1" applyBorder="1" applyAlignment="1">
      <alignment horizontal="center" vertical="center" wrapText="1"/>
    </xf>
    <xf numFmtId="0" fontId="16" fillId="2" borderId="23" xfId="8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2" fillId="0" borderId="23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60960</xdr:rowOff>
    </xdr:from>
    <xdr:to>
      <xdr:col>2</xdr:col>
      <xdr:colOff>83397</xdr:colOff>
      <xdr:row>3</xdr:row>
      <xdr:rowOff>240877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C1E204A-DB13-4805-8E03-0F3FE07E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view="pageBreakPreview" topLeftCell="A36" zoomScaleNormal="100" zoomScaleSheetLayoutView="100" workbookViewId="0">
      <selection activeCell="D65" sqref="D65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28.6640625" style="99" customWidth="1"/>
    <col min="5" max="5" width="11.6640625" style="10" customWidth="1"/>
    <col min="6" max="6" width="10.33203125" style="1" customWidth="1"/>
    <col min="7" max="7" width="31.109375" style="1" customWidth="1"/>
    <col min="8" max="9" width="12.109375" style="26" customWidth="1"/>
    <col min="10" max="10" width="15.33203125" style="1" customWidth="1"/>
    <col min="11" max="11" width="18.6640625" style="1" customWidth="1"/>
  </cols>
  <sheetData>
    <row r="1" spans="1:11" ht="21" x14ac:dyDescent="0.25">
      <c r="A1" s="125" t="s">
        <v>28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21" x14ac:dyDescent="0.25">
      <c r="A2" s="125" t="s">
        <v>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21" x14ac:dyDescent="0.25">
      <c r="A3" s="125" t="s">
        <v>50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21" x14ac:dyDescent="0.25">
      <c r="A4" s="125" t="s">
        <v>51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ht="21" x14ac:dyDescent="0.25">
      <c r="A5" s="125" t="s">
        <v>52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ht="28.8" x14ac:dyDescent="0.25">
      <c r="A6" s="119" t="s">
        <v>49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ht="21" x14ac:dyDescent="0.25">
      <c r="A7" s="120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21.6" thickBot="1" x14ac:dyDescent="0.3">
      <c r="A8" s="121" t="s">
        <v>24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ht="18.600000000000001" thickTop="1" x14ac:dyDescent="0.25">
      <c r="A9" s="122" t="s">
        <v>16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" ht="18" x14ac:dyDescent="0.25">
      <c r="A10" s="109" t="s">
        <v>45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1"/>
    </row>
    <row r="11" spans="1:11" ht="18" x14ac:dyDescent="0.25">
      <c r="A11" s="109" t="s">
        <v>56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1"/>
    </row>
    <row r="12" spans="1:11" ht="21" x14ac:dyDescent="0.25">
      <c r="A12" s="136" t="s">
        <v>24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8"/>
    </row>
    <row r="13" spans="1:11" ht="15.6" x14ac:dyDescent="0.25">
      <c r="A13" s="126" t="s">
        <v>53</v>
      </c>
      <c r="B13" s="127"/>
      <c r="C13" s="127"/>
      <c r="D13" s="127"/>
      <c r="E13" s="2"/>
      <c r="F13" s="92" t="s">
        <v>61</v>
      </c>
      <c r="G13" s="92"/>
      <c r="H13" s="12"/>
      <c r="I13" s="12"/>
      <c r="J13" s="3"/>
      <c r="K13" s="4" t="s">
        <v>58</v>
      </c>
    </row>
    <row r="14" spans="1:11" ht="15.6" x14ac:dyDescent="0.25">
      <c r="A14" s="128" t="s">
        <v>62</v>
      </c>
      <c r="B14" s="129"/>
      <c r="C14" s="129"/>
      <c r="D14" s="129"/>
      <c r="E14" s="5"/>
      <c r="F14" s="36" t="s">
        <v>63</v>
      </c>
      <c r="G14" s="36"/>
      <c r="H14" s="13"/>
      <c r="I14" s="13"/>
      <c r="J14" s="6"/>
      <c r="K14" s="7" t="s">
        <v>64</v>
      </c>
    </row>
    <row r="15" spans="1:11" ht="14.4" x14ac:dyDescent="0.25">
      <c r="A15" s="130" t="s">
        <v>6</v>
      </c>
      <c r="B15" s="131"/>
      <c r="C15" s="131"/>
      <c r="D15" s="131"/>
      <c r="E15" s="131"/>
      <c r="F15" s="131"/>
      <c r="G15" s="132"/>
      <c r="H15" s="133" t="s">
        <v>0</v>
      </c>
      <c r="I15" s="134"/>
      <c r="J15" s="134"/>
      <c r="K15" s="135"/>
    </row>
    <row r="16" spans="1:11" ht="14.4" x14ac:dyDescent="0.25">
      <c r="A16" s="14" t="s">
        <v>12</v>
      </c>
      <c r="B16" s="8"/>
      <c r="C16" s="8"/>
      <c r="D16" s="15"/>
      <c r="E16" s="16"/>
      <c r="F16" s="15"/>
      <c r="G16" s="9" t="s">
        <v>57</v>
      </c>
      <c r="H16" s="49" t="s">
        <v>29</v>
      </c>
      <c r="I16" s="50"/>
      <c r="J16" s="50"/>
      <c r="K16" s="51"/>
    </row>
    <row r="17" spans="1:11" ht="14.4" x14ac:dyDescent="0.25">
      <c r="A17" s="14" t="s">
        <v>13</v>
      </c>
      <c r="B17" s="8"/>
      <c r="C17" s="8"/>
      <c r="D17" s="9"/>
      <c r="E17" s="35"/>
      <c r="F17" s="17"/>
      <c r="G17" s="52" t="s">
        <v>59</v>
      </c>
      <c r="H17" s="49" t="s">
        <v>31</v>
      </c>
      <c r="I17" s="50"/>
      <c r="J17" s="50"/>
      <c r="K17" s="69" t="s">
        <v>54</v>
      </c>
    </row>
    <row r="18" spans="1:11" ht="14.4" x14ac:dyDescent="0.25">
      <c r="A18" s="14" t="s">
        <v>14</v>
      </c>
      <c r="B18" s="8"/>
      <c r="C18" s="8"/>
      <c r="D18" s="9"/>
      <c r="E18" s="35"/>
      <c r="F18" s="17"/>
      <c r="G18" s="52" t="s">
        <v>55</v>
      </c>
      <c r="H18" s="49" t="s">
        <v>32</v>
      </c>
      <c r="I18" s="50"/>
      <c r="J18" s="50"/>
      <c r="K18" s="69" t="s">
        <v>65</v>
      </c>
    </row>
    <row r="19" spans="1:11" ht="15" thickBot="1" x14ac:dyDescent="0.3">
      <c r="A19" s="14" t="s">
        <v>10</v>
      </c>
      <c r="B19" s="37"/>
      <c r="C19" s="37"/>
      <c r="D19" s="17"/>
      <c r="F19" s="39"/>
      <c r="G19" s="53" t="s">
        <v>60</v>
      </c>
      <c r="H19" s="38" t="s">
        <v>30</v>
      </c>
      <c r="I19" s="54"/>
      <c r="J19" s="34"/>
      <c r="K19" s="70">
        <v>1</v>
      </c>
    </row>
    <row r="20" spans="1:11" ht="14.4" thickTop="1" x14ac:dyDescent="0.25">
      <c r="A20" s="75"/>
      <c r="B20" s="77"/>
      <c r="C20" s="77"/>
      <c r="D20" s="94"/>
      <c r="E20" s="78"/>
      <c r="F20" s="75"/>
      <c r="G20" s="75"/>
      <c r="H20" s="79"/>
      <c r="I20" s="79"/>
      <c r="J20" s="75"/>
      <c r="K20" s="75"/>
    </row>
    <row r="21" spans="1:11" ht="45.6" customHeight="1" x14ac:dyDescent="0.25">
      <c r="A21" s="83" t="s">
        <v>4</v>
      </c>
      <c r="B21" s="85" t="s">
        <v>8</v>
      </c>
      <c r="C21" s="85" t="s">
        <v>23</v>
      </c>
      <c r="D21" s="95" t="s">
        <v>1</v>
      </c>
      <c r="E21" s="88" t="s">
        <v>22</v>
      </c>
      <c r="F21" s="85" t="s">
        <v>5</v>
      </c>
      <c r="G21" s="74" t="s">
        <v>26</v>
      </c>
      <c r="H21" s="117" t="s">
        <v>38</v>
      </c>
      <c r="I21" s="118"/>
      <c r="J21" s="116" t="s">
        <v>18</v>
      </c>
      <c r="K21" s="116" t="s">
        <v>9</v>
      </c>
    </row>
    <row r="22" spans="1:11" ht="13.95" customHeight="1" x14ac:dyDescent="0.25">
      <c r="A22" s="84"/>
      <c r="B22" s="86"/>
      <c r="C22" s="86"/>
      <c r="D22" s="96"/>
      <c r="E22" s="89"/>
      <c r="F22" s="86"/>
      <c r="G22" s="76"/>
      <c r="H22" s="87"/>
      <c r="I22" s="80"/>
      <c r="J22" s="116"/>
      <c r="K22" s="116"/>
    </row>
    <row r="23" spans="1:11" ht="15.6" x14ac:dyDescent="0.25">
      <c r="A23" s="139">
        <v>1</v>
      </c>
      <c r="B23" s="139" t="s">
        <v>66</v>
      </c>
      <c r="C23" s="140" t="s">
        <v>67</v>
      </c>
      <c r="D23" s="139" t="s">
        <v>68</v>
      </c>
      <c r="E23" s="140" t="s">
        <v>69</v>
      </c>
      <c r="F23" s="139" t="s">
        <v>46</v>
      </c>
      <c r="G23" s="139" t="s">
        <v>70</v>
      </c>
      <c r="H23" s="93"/>
      <c r="I23" s="90"/>
      <c r="J23" s="82"/>
      <c r="K23" s="81"/>
    </row>
    <row r="24" spans="1:11" ht="15.6" x14ac:dyDescent="0.25">
      <c r="A24" s="139">
        <v>2</v>
      </c>
      <c r="B24" s="139" t="s">
        <v>71</v>
      </c>
      <c r="C24" s="140" t="s">
        <v>72</v>
      </c>
      <c r="D24" s="139" t="s">
        <v>73</v>
      </c>
      <c r="E24" s="140" t="s">
        <v>74</v>
      </c>
      <c r="F24" s="139" t="s">
        <v>46</v>
      </c>
      <c r="G24" s="139" t="s">
        <v>75</v>
      </c>
      <c r="H24" s="93"/>
      <c r="I24" s="91"/>
      <c r="J24" s="82"/>
      <c r="K24" s="81"/>
    </row>
    <row r="25" spans="1:11" ht="16.5" customHeight="1" x14ac:dyDescent="0.25">
      <c r="A25" s="139">
        <v>3</v>
      </c>
      <c r="B25" s="139" t="s">
        <v>76</v>
      </c>
      <c r="C25" s="140" t="s">
        <v>77</v>
      </c>
      <c r="D25" s="139" t="s">
        <v>78</v>
      </c>
      <c r="E25" s="140" t="s">
        <v>79</v>
      </c>
      <c r="F25" s="139" t="s">
        <v>20</v>
      </c>
      <c r="G25" s="139" t="s">
        <v>75</v>
      </c>
      <c r="H25" s="93"/>
      <c r="I25" s="91"/>
      <c r="J25" s="82"/>
      <c r="K25" s="81"/>
    </row>
    <row r="26" spans="1:11" ht="15.6" x14ac:dyDescent="0.25">
      <c r="A26" s="139">
        <v>4</v>
      </c>
      <c r="B26" s="139" t="s">
        <v>80</v>
      </c>
      <c r="C26" s="140" t="s">
        <v>81</v>
      </c>
      <c r="D26" s="139" t="s">
        <v>82</v>
      </c>
      <c r="E26" s="140" t="s">
        <v>83</v>
      </c>
      <c r="F26" s="139" t="s">
        <v>20</v>
      </c>
      <c r="G26" s="139" t="s">
        <v>84</v>
      </c>
      <c r="H26" s="93"/>
      <c r="I26" s="91"/>
      <c r="J26" s="82"/>
      <c r="K26" s="81"/>
    </row>
    <row r="27" spans="1:11" ht="15.6" x14ac:dyDescent="0.25">
      <c r="A27" s="139">
        <v>5</v>
      </c>
      <c r="B27" s="139" t="s">
        <v>85</v>
      </c>
      <c r="C27" s="140" t="s">
        <v>86</v>
      </c>
      <c r="D27" s="139" t="s">
        <v>87</v>
      </c>
      <c r="E27" s="140" t="s">
        <v>88</v>
      </c>
      <c r="F27" s="139" t="s">
        <v>46</v>
      </c>
      <c r="G27" s="139" t="s">
        <v>84</v>
      </c>
      <c r="H27" s="93"/>
      <c r="I27" s="91"/>
      <c r="J27" s="82"/>
      <c r="K27" s="81"/>
    </row>
    <row r="28" spans="1:11" ht="15.6" x14ac:dyDescent="0.25">
      <c r="A28" s="139">
        <v>6</v>
      </c>
      <c r="B28" s="139" t="s">
        <v>89</v>
      </c>
      <c r="C28" s="140" t="s">
        <v>90</v>
      </c>
      <c r="D28" s="139" t="s">
        <v>91</v>
      </c>
      <c r="E28" s="140" t="s">
        <v>92</v>
      </c>
      <c r="F28" s="139" t="s">
        <v>20</v>
      </c>
      <c r="G28" s="139" t="s">
        <v>84</v>
      </c>
      <c r="H28" s="93"/>
      <c r="I28" s="91"/>
      <c r="J28" s="82"/>
      <c r="K28" s="81"/>
    </row>
    <row r="29" spans="1:11" ht="15.6" x14ac:dyDescent="0.25">
      <c r="A29" s="139">
        <v>7</v>
      </c>
      <c r="B29" s="139" t="s">
        <v>93</v>
      </c>
      <c r="C29" s="140" t="s">
        <v>94</v>
      </c>
      <c r="D29" s="139" t="s">
        <v>95</v>
      </c>
      <c r="E29" s="140" t="s">
        <v>96</v>
      </c>
      <c r="F29" s="139" t="s">
        <v>46</v>
      </c>
      <c r="G29" s="139" t="s">
        <v>97</v>
      </c>
      <c r="H29" s="93"/>
      <c r="I29" s="91"/>
      <c r="J29" s="82"/>
      <c r="K29" s="81"/>
    </row>
    <row r="30" spans="1:11" ht="15.6" x14ac:dyDescent="0.25">
      <c r="A30" s="139">
        <v>8</v>
      </c>
      <c r="B30" s="139" t="s">
        <v>98</v>
      </c>
      <c r="C30" s="140" t="s">
        <v>99</v>
      </c>
      <c r="D30" s="139" t="s">
        <v>100</v>
      </c>
      <c r="E30" s="140" t="s">
        <v>101</v>
      </c>
      <c r="F30" s="139" t="s">
        <v>20</v>
      </c>
      <c r="G30" s="139" t="s">
        <v>84</v>
      </c>
      <c r="H30" s="93"/>
      <c r="I30" s="91"/>
      <c r="J30" s="82"/>
      <c r="K30" s="81"/>
    </row>
    <row r="31" spans="1:11" ht="15.6" x14ac:dyDescent="0.25">
      <c r="A31" s="139">
        <v>9</v>
      </c>
      <c r="B31" s="139" t="s">
        <v>102</v>
      </c>
      <c r="C31" s="140" t="s">
        <v>103</v>
      </c>
      <c r="D31" s="139" t="s">
        <v>104</v>
      </c>
      <c r="E31" s="140" t="s">
        <v>105</v>
      </c>
      <c r="F31" s="139" t="s">
        <v>20</v>
      </c>
      <c r="G31" s="139" t="s">
        <v>75</v>
      </c>
      <c r="H31" s="93"/>
      <c r="I31" s="91"/>
      <c r="J31" s="82"/>
      <c r="K31" s="81"/>
    </row>
    <row r="32" spans="1:11" ht="15.6" x14ac:dyDescent="0.25">
      <c r="A32" s="139">
        <v>10</v>
      </c>
      <c r="B32" s="139" t="s">
        <v>106</v>
      </c>
      <c r="C32" s="140" t="s">
        <v>107</v>
      </c>
      <c r="D32" s="139" t="s">
        <v>108</v>
      </c>
      <c r="E32" s="140" t="s">
        <v>109</v>
      </c>
      <c r="F32" s="139" t="s">
        <v>46</v>
      </c>
      <c r="G32" s="139" t="s">
        <v>110</v>
      </c>
      <c r="H32" s="93"/>
      <c r="I32" s="91"/>
      <c r="J32" s="82"/>
      <c r="K32" s="81"/>
    </row>
    <row r="33" spans="1:11" ht="15.6" x14ac:dyDescent="0.25">
      <c r="A33" s="139">
        <v>11</v>
      </c>
      <c r="B33" s="139" t="s">
        <v>111</v>
      </c>
      <c r="C33" s="140" t="s">
        <v>112</v>
      </c>
      <c r="D33" s="139" t="s">
        <v>113</v>
      </c>
      <c r="E33" s="140" t="s">
        <v>114</v>
      </c>
      <c r="F33" s="139" t="s">
        <v>46</v>
      </c>
      <c r="G33" s="139" t="s">
        <v>115</v>
      </c>
      <c r="H33" s="93"/>
      <c r="I33" s="91"/>
      <c r="J33" s="82"/>
      <c r="K33" s="81"/>
    </row>
    <row r="34" spans="1:11" ht="15.6" x14ac:dyDescent="0.25">
      <c r="A34" s="139">
        <v>12</v>
      </c>
      <c r="B34" s="139" t="s">
        <v>116</v>
      </c>
      <c r="C34" s="140" t="s">
        <v>117</v>
      </c>
      <c r="D34" s="139" t="s">
        <v>118</v>
      </c>
      <c r="E34" s="140" t="s">
        <v>119</v>
      </c>
      <c r="F34" s="139" t="s">
        <v>48</v>
      </c>
      <c r="G34" s="139" t="s">
        <v>115</v>
      </c>
      <c r="H34" s="93"/>
      <c r="I34" s="91"/>
      <c r="J34" s="82"/>
      <c r="K34" s="81"/>
    </row>
    <row r="35" spans="1:11" ht="15.6" x14ac:dyDescent="0.25">
      <c r="A35" s="139">
        <v>13</v>
      </c>
      <c r="B35" s="139" t="s">
        <v>120</v>
      </c>
      <c r="C35" s="140" t="s">
        <v>121</v>
      </c>
      <c r="D35" s="139" t="s">
        <v>122</v>
      </c>
      <c r="E35" s="140" t="s">
        <v>123</v>
      </c>
      <c r="F35" s="139" t="s">
        <v>46</v>
      </c>
      <c r="G35" s="139" t="s">
        <v>124</v>
      </c>
      <c r="H35" s="93"/>
      <c r="I35" s="91"/>
      <c r="J35" s="82"/>
      <c r="K35" s="81"/>
    </row>
    <row r="36" spans="1:11" ht="15.6" x14ac:dyDescent="0.25">
      <c r="A36" s="139">
        <v>14</v>
      </c>
      <c r="B36" s="139" t="s">
        <v>125</v>
      </c>
      <c r="C36" s="140" t="s">
        <v>126</v>
      </c>
      <c r="D36" s="139" t="s">
        <v>127</v>
      </c>
      <c r="E36" s="140" t="s">
        <v>128</v>
      </c>
      <c r="F36" s="139" t="s">
        <v>46</v>
      </c>
      <c r="G36" s="139" t="s">
        <v>84</v>
      </c>
      <c r="H36" s="93"/>
      <c r="I36" s="91"/>
      <c r="J36" s="82"/>
      <c r="K36" s="81"/>
    </row>
    <row r="37" spans="1:11" ht="15.6" x14ac:dyDescent="0.25">
      <c r="A37" s="139">
        <v>15</v>
      </c>
      <c r="B37" s="139" t="s">
        <v>129</v>
      </c>
      <c r="C37" s="140" t="s">
        <v>130</v>
      </c>
      <c r="D37" s="139" t="s">
        <v>131</v>
      </c>
      <c r="E37" s="140" t="s">
        <v>132</v>
      </c>
      <c r="F37" s="139" t="s">
        <v>46</v>
      </c>
      <c r="G37" s="139" t="s">
        <v>133</v>
      </c>
      <c r="H37" s="93"/>
      <c r="I37" s="91"/>
      <c r="J37" s="82"/>
      <c r="K37" s="81"/>
    </row>
    <row r="38" spans="1:11" ht="15.6" x14ac:dyDescent="0.25">
      <c r="A38" s="139">
        <v>16</v>
      </c>
      <c r="B38" s="139" t="s">
        <v>134</v>
      </c>
      <c r="C38" s="140" t="s">
        <v>135</v>
      </c>
      <c r="D38" s="139" t="s">
        <v>136</v>
      </c>
      <c r="E38" s="140" t="s">
        <v>137</v>
      </c>
      <c r="F38" s="139" t="s">
        <v>46</v>
      </c>
      <c r="G38" s="139" t="s">
        <v>84</v>
      </c>
      <c r="H38" s="93"/>
      <c r="I38" s="91"/>
      <c r="J38" s="82"/>
      <c r="K38" s="81"/>
    </row>
    <row r="39" spans="1:11" ht="15.6" x14ac:dyDescent="0.25">
      <c r="A39" s="139">
        <v>17</v>
      </c>
      <c r="B39" s="139" t="s">
        <v>138</v>
      </c>
      <c r="C39" s="140" t="s">
        <v>139</v>
      </c>
      <c r="D39" s="139" t="s">
        <v>140</v>
      </c>
      <c r="E39" s="140" t="s">
        <v>141</v>
      </c>
      <c r="F39" s="139" t="s">
        <v>46</v>
      </c>
      <c r="G39" s="139" t="s">
        <v>115</v>
      </c>
      <c r="H39" s="93"/>
      <c r="I39" s="91"/>
      <c r="J39" s="82"/>
      <c r="K39" s="81"/>
    </row>
    <row r="40" spans="1:11" ht="15.6" x14ac:dyDescent="0.25">
      <c r="A40" s="139">
        <v>18</v>
      </c>
      <c r="B40" s="139" t="s">
        <v>142</v>
      </c>
      <c r="C40" s="140" t="s">
        <v>143</v>
      </c>
      <c r="D40" s="139" t="s">
        <v>144</v>
      </c>
      <c r="E40" s="140" t="s">
        <v>145</v>
      </c>
      <c r="F40" s="139" t="s">
        <v>48</v>
      </c>
      <c r="G40" s="139" t="s">
        <v>84</v>
      </c>
      <c r="H40" s="93"/>
      <c r="I40" s="91"/>
      <c r="J40" s="82"/>
      <c r="K40" s="81"/>
    </row>
    <row r="41" spans="1:11" ht="15.6" x14ac:dyDescent="0.25">
      <c r="A41" s="139">
        <v>19</v>
      </c>
      <c r="B41" s="139" t="s">
        <v>146</v>
      </c>
      <c r="C41" s="140" t="s">
        <v>147</v>
      </c>
      <c r="D41" s="139" t="s">
        <v>148</v>
      </c>
      <c r="E41" s="140" t="s">
        <v>149</v>
      </c>
      <c r="F41" s="139" t="s">
        <v>46</v>
      </c>
      <c r="G41" s="139" t="s">
        <v>84</v>
      </c>
      <c r="H41" s="93"/>
      <c r="I41" s="91"/>
      <c r="J41" s="82"/>
      <c r="K41" s="81"/>
    </row>
    <row r="42" spans="1:11" ht="15.6" x14ac:dyDescent="0.25">
      <c r="A42" s="139">
        <v>20</v>
      </c>
      <c r="B42" s="139" t="s">
        <v>150</v>
      </c>
      <c r="C42" s="140" t="s">
        <v>151</v>
      </c>
      <c r="D42" s="139" t="s">
        <v>152</v>
      </c>
      <c r="E42" s="140" t="s">
        <v>153</v>
      </c>
      <c r="F42" s="139" t="s">
        <v>46</v>
      </c>
      <c r="G42" s="139" t="s">
        <v>133</v>
      </c>
      <c r="H42" s="93"/>
      <c r="I42" s="91"/>
      <c r="J42" s="82"/>
      <c r="K42" s="81"/>
    </row>
    <row r="43" spans="1:11" ht="15.6" x14ac:dyDescent="0.25">
      <c r="A43" s="139">
        <v>21</v>
      </c>
      <c r="B43" s="139" t="s">
        <v>154</v>
      </c>
      <c r="C43" s="140" t="s">
        <v>155</v>
      </c>
      <c r="D43" s="139" t="s">
        <v>156</v>
      </c>
      <c r="E43" s="140" t="s">
        <v>157</v>
      </c>
      <c r="F43" s="139" t="s">
        <v>46</v>
      </c>
      <c r="G43" s="139" t="s">
        <v>133</v>
      </c>
      <c r="H43" s="93"/>
      <c r="I43" s="91"/>
      <c r="J43" s="82"/>
      <c r="K43" s="81"/>
    </row>
    <row r="44" spans="1:11" ht="15.6" x14ac:dyDescent="0.25">
      <c r="A44" s="139">
        <v>22</v>
      </c>
      <c r="B44" s="139" t="s">
        <v>158</v>
      </c>
      <c r="C44" s="140" t="s">
        <v>159</v>
      </c>
      <c r="D44" s="139" t="s">
        <v>160</v>
      </c>
      <c r="E44" s="140" t="s">
        <v>161</v>
      </c>
      <c r="F44" s="139" t="s">
        <v>47</v>
      </c>
      <c r="G44" s="139" t="s">
        <v>97</v>
      </c>
      <c r="H44" s="93"/>
      <c r="I44" s="91"/>
      <c r="J44" s="82"/>
      <c r="K44" s="81"/>
    </row>
    <row r="45" spans="1:11" ht="15.6" x14ac:dyDescent="0.25">
      <c r="A45" s="139">
        <v>23</v>
      </c>
      <c r="B45" s="139" t="s">
        <v>162</v>
      </c>
      <c r="C45" s="140" t="s">
        <v>163</v>
      </c>
      <c r="D45" s="139" t="s">
        <v>164</v>
      </c>
      <c r="E45" s="140" t="s">
        <v>165</v>
      </c>
      <c r="F45" s="139" t="s">
        <v>46</v>
      </c>
      <c r="G45" s="139" t="s">
        <v>133</v>
      </c>
      <c r="H45" s="93"/>
      <c r="I45" s="91"/>
      <c r="J45" s="82"/>
      <c r="K45" s="81"/>
    </row>
    <row r="46" spans="1:11" ht="15.6" x14ac:dyDescent="0.25">
      <c r="A46" s="139">
        <v>24</v>
      </c>
      <c r="B46" s="139" t="s">
        <v>166</v>
      </c>
      <c r="C46" s="140" t="s">
        <v>167</v>
      </c>
      <c r="D46" s="139" t="s">
        <v>168</v>
      </c>
      <c r="E46" s="140" t="s">
        <v>169</v>
      </c>
      <c r="F46" s="139" t="s">
        <v>46</v>
      </c>
      <c r="G46" s="139" t="s">
        <v>70</v>
      </c>
      <c r="H46" s="93"/>
      <c r="I46" s="91"/>
      <c r="J46" s="82"/>
      <c r="K46" s="81"/>
    </row>
    <row r="47" spans="1:11" ht="15.6" x14ac:dyDescent="0.25">
      <c r="A47" s="139">
        <v>25</v>
      </c>
      <c r="B47" s="139" t="s">
        <v>170</v>
      </c>
      <c r="C47" s="140" t="s">
        <v>171</v>
      </c>
      <c r="D47" s="139" t="s">
        <v>172</v>
      </c>
      <c r="E47" s="140" t="s">
        <v>173</v>
      </c>
      <c r="F47" s="139" t="s">
        <v>46</v>
      </c>
      <c r="G47" s="139" t="s">
        <v>70</v>
      </c>
      <c r="H47" s="93"/>
      <c r="I47" s="91"/>
      <c r="J47" s="82"/>
      <c r="K47" s="81"/>
    </row>
    <row r="48" spans="1:11" ht="15.6" x14ac:dyDescent="0.25">
      <c r="A48" s="139">
        <v>26</v>
      </c>
      <c r="B48" s="139" t="s">
        <v>174</v>
      </c>
      <c r="C48" s="140" t="s">
        <v>175</v>
      </c>
      <c r="D48" s="139" t="s">
        <v>176</v>
      </c>
      <c r="E48" s="140" t="s">
        <v>177</v>
      </c>
      <c r="F48" s="139" t="s">
        <v>46</v>
      </c>
      <c r="G48" s="139" t="s">
        <v>75</v>
      </c>
      <c r="H48" s="93"/>
      <c r="I48" s="91"/>
      <c r="J48" s="82"/>
      <c r="K48" s="81"/>
    </row>
    <row r="49" spans="1:11" ht="15.6" x14ac:dyDescent="0.25">
      <c r="A49" s="139">
        <v>27</v>
      </c>
      <c r="B49" s="139" t="s">
        <v>178</v>
      </c>
      <c r="C49" s="140" t="s">
        <v>179</v>
      </c>
      <c r="D49" s="139" t="s">
        <v>180</v>
      </c>
      <c r="E49" s="140" t="s">
        <v>181</v>
      </c>
      <c r="F49" s="139" t="s">
        <v>46</v>
      </c>
      <c r="G49" s="139" t="s">
        <v>133</v>
      </c>
      <c r="H49" s="93"/>
      <c r="I49" s="91"/>
      <c r="J49" s="82"/>
      <c r="K49" s="81"/>
    </row>
    <row r="50" spans="1:11" ht="15.6" x14ac:dyDescent="0.25">
      <c r="A50" s="139">
        <v>28</v>
      </c>
      <c r="B50" s="139" t="s">
        <v>182</v>
      </c>
      <c r="C50" s="140" t="s">
        <v>183</v>
      </c>
      <c r="D50" s="139" t="s">
        <v>184</v>
      </c>
      <c r="E50" s="140" t="s">
        <v>185</v>
      </c>
      <c r="F50" s="139" t="s">
        <v>48</v>
      </c>
      <c r="G50" s="139" t="s">
        <v>97</v>
      </c>
      <c r="H50" s="93"/>
      <c r="I50" s="91"/>
      <c r="J50" s="82"/>
      <c r="K50" s="81"/>
    </row>
    <row r="51" spans="1:11" ht="15.6" x14ac:dyDescent="0.25">
      <c r="A51" s="139">
        <v>29</v>
      </c>
      <c r="B51" s="139" t="s">
        <v>186</v>
      </c>
      <c r="C51" s="140" t="s">
        <v>187</v>
      </c>
      <c r="D51" s="139" t="s">
        <v>188</v>
      </c>
      <c r="E51" s="140" t="s">
        <v>189</v>
      </c>
      <c r="F51" s="139" t="s">
        <v>20</v>
      </c>
      <c r="G51" s="139" t="s">
        <v>110</v>
      </c>
      <c r="H51" s="93"/>
      <c r="I51" s="91"/>
      <c r="J51" s="82"/>
      <c r="K51" s="81"/>
    </row>
    <row r="52" spans="1:11" ht="15.6" x14ac:dyDescent="0.25">
      <c r="A52" s="139">
        <v>30</v>
      </c>
      <c r="B52" s="139" t="s">
        <v>190</v>
      </c>
      <c r="C52" s="140" t="s">
        <v>191</v>
      </c>
      <c r="D52" s="139" t="s">
        <v>192</v>
      </c>
      <c r="E52" s="140" t="s">
        <v>193</v>
      </c>
      <c r="F52" s="139" t="s">
        <v>20</v>
      </c>
      <c r="G52" s="139" t="s">
        <v>84</v>
      </c>
      <c r="H52" s="93"/>
      <c r="I52" s="91"/>
      <c r="J52" s="82"/>
      <c r="K52" s="81"/>
    </row>
    <row r="53" spans="1:11" ht="15.6" x14ac:dyDescent="0.25">
      <c r="A53" s="139">
        <v>31</v>
      </c>
      <c r="B53" s="139" t="s">
        <v>194</v>
      </c>
      <c r="C53" s="140" t="s">
        <v>195</v>
      </c>
      <c r="D53" s="139" t="s">
        <v>196</v>
      </c>
      <c r="E53" s="140" t="s">
        <v>197</v>
      </c>
      <c r="F53" s="139" t="s">
        <v>20</v>
      </c>
      <c r="G53" s="139" t="s">
        <v>75</v>
      </c>
      <c r="H53" s="93"/>
      <c r="I53" s="91"/>
      <c r="J53" s="82"/>
      <c r="K53" s="81"/>
    </row>
    <row r="54" spans="1:11" ht="15.6" x14ac:dyDescent="0.25">
      <c r="A54" s="139">
        <v>32</v>
      </c>
      <c r="B54" s="139" t="s">
        <v>198</v>
      </c>
      <c r="C54" s="140" t="s">
        <v>199</v>
      </c>
      <c r="D54" s="139" t="s">
        <v>200</v>
      </c>
      <c r="E54" s="140" t="s">
        <v>201</v>
      </c>
      <c r="F54" s="139" t="s">
        <v>20</v>
      </c>
      <c r="G54" s="139" t="s">
        <v>84</v>
      </c>
      <c r="H54" s="93"/>
      <c r="I54" s="91"/>
      <c r="J54" s="82"/>
      <c r="K54" s="81"/>
    </row>
    <row r="55" spans="1:11" ht="15.6" x14ac:dyDescent="0.25">
      <c r="A55" s="139">
        <v>33</v>
      </c>
      <c r="B55" s="139" t="s">
        <v>202</v>
      </c>
      <c r="C55" s="140" t="s">
        <v>203</v>
      </c>
      <c r="D55" s="139" t="s">
        <v>204</v>
      </c>
      <c r="E55" s="140" t="s">
        <v>205</v>
      </c>
      <c r="F55" s="139" t="s">
        <v>20</v>
      </c>
      <c r="G55" s="139" t="s">
        <v>84</v>
      </c>
      <c r="H55" s="93"/>
      <c r="I55" s="91"/>
      <c r="J55" s="82"/>
      <c r="K55" s="81"/>
    </row>
    <row r="56" spans="1:11" ht="15.6" x14ac:dyDescent="0.25">
      <c r="A56" s="139">
        <v>34</v>
      </c>
      <c r="B56" s="139" t="s">
        <v>206</v>
      </c>
      <c r="C56" s="140" t="s">
        <v>207</v>
      </c>
      <c r="D56" s="139" t="s">
        <v>208</v>
      </c>
      <c r="E56" s="140" t="s">
        <v>209</v>
      </c>
      <c r="F56" s="139" t="s">
        <v>20</v>
      </c>
      <c r="G56" s="139" t="s">
        <v>84</v>
      </c>
      <c r="H56" s="93"/>
      <c r="I56" s="91"/>
      <c r="J56" s="82"/>
      <c r="K56" s="81"/>
    </row>
    <row r="57" spans="1:11" ht="15.6" x14ac:dyDescent="0.25">
      <c r="A57" s="139">
        <v>35</v>
      </c>
      <c r="B57" s="139" t="s">
        <v>210</v>
      </c>
      <c r="C57" s="140" t="s">
        <v>211</v>
      </c>
      <c r="D57" s="139" t="s">
        <v>212</v>
      </c>
      <c r="E57" s="140" t="s">
        <v>137</v>
      </c>
      <c r="F57" s="139" t="s">
        <v>20</v>
      </c>
      <c r="G57" s="139" t="s">
        <v>84</v>
      </c>
      <c r="H57" s="93"/>
      <c r="I57" s="91"/>
      <c r="J57" s="82"/>
      <c r="K57" s="81"/>
    </row>
    <row r="58" spans="1:11" ht="15.6" x14ac:dyDescent="0.25">
      <c r="A58" s="139">
        <v>36</v>
      </c>
      <c r="B58" s="139" t="s">
        <v>213</v>
      </c>
      <c r="C58" s="140" t="s">
        <v>214</v>
      </c>
      <c r="D58" s="139" t="s">
        <v>215</v>
      </c>
      <c r="E58" s="140" t="s">
        <v>216</v>
      </c>
      <c r="F58" s="139" t="s">
        <v>46</v>
      </c>
      <c r="G58" s="139" t="s">
        <v>84</v>
      </c>
      <c r="H58" s="93"/>
      <c r="I58" s="91"/>
      <c r="J58" s="82"/>
      <c r="K58" s="81"/>
    </row>
    <row r="59" spans="1:11" ht="15.6" x14ac:dyDescent="0.25">
      <c r="A59" s="139">
        <v>36</v>
      </c>
      <c r="B59" s="139" t="s">
        <v>158</v>
      </c>
      <c r="C59" s="140" t="s">
        <v>217</v>
      </c>
      <c r="D59" s="139" t="s">
        <v>218</v>
      </c>
      <c r="E59" s="140" t="s">
        <v>219</v>
      </c>
      <c r="F59" s="139" t="s">
        <v>46</v>
      </c>
      <c r="G59" s="139" t="s">
        <v>75</v>
      </c>
      <c r="H59" s="93"/>
      <c r="I59" s="91"/>
      <c r="J59" s="82"/>
      <c r="K59" s="81"/>
    </row>
    <row r="60" spans="1:11" ht="15.6" x14ac:dyDescent="0.25">
      <c r="A60" s="139">
        <v>37</v>
      </c>
      <c r="B60" s="139" t="s">
        <v>220</v>
      </c>
      <c r="C60" s="140" t="s">
        <v>221</v>
      </c>
      <c r="D60" s="139" t="s">
        <v>222</v>
      </c>
      <c r="E60" s="140" t="s">
        <v>223</v>
      </c>
      <c r="F60" s="139" t="s">
        <v>47</v>
      </c>
      <c r="G60" s="139" t="s">
        <v>84</v>
      </c>
      <c r="H60" s="93"/>
      <c r="I60" s="91"/>
      <c r="J60" s="82"/>
      <c r="K60" s="81"/>
    </row>
    <row r="61" spans="1:11" ht="15.6" x14ac:dyDescent="0.25">
      <c r="A61" s="139" t="s">
        <v>254</v>
      </c>
      <c r="B61" s="139" t="s">
        <v>224</v>
      </c>
      <c r="C61" s="140" t="s">
        <v>225</v>
      </c>
      <c r="D61" s="139" t="s">
        <v>226</v>
      </c>
      <c r="E61" s="140" t="s">
        <v>227</v>
      </c>
      <c r="F61" s="139" t="s">
        <v>46</v>
      </c>
      <c r="G61" s="139" t="s">
        <v>84</v>
      </c>
      <c r="H61" s="93"/>
      <c r="I61" s="91"/>
      <c r="J61" s="82"/>
      <c r="K61" s="81"/>
    </row>
    <row r="62" spans="1:11" ht="15.6" x14ac:dyDescent="0.25">
      <c r="A62" s="139" t="s">
        <v>254</v>
      </c>
      <c r="B62" s="139" t="s">
        <v>228</v>
      </c>
      <c r="C62" s="140" t="s">
        <v>229</v>
      </c>
      <c r="D62" s="139" t="s">
        <v>230</v>
      </c>
      <c r="E62" s="140" t="s">
        <v>231</v>
      </c>
      <c r="F62" s="139" t="s">
        <v>20</v>
      </c>
      <c r="G62" s="139" t="s">
        <v>84</v>
      </c>
      <c r="H62" s="93"/>
      <c r="I62" s="91"/>
      <c r="J62" s="82"/>
      <c r="K62" s="81"/>
    </row>
    <row r="63" spans="1:11" ht="15.6" x14ac:dyDescent="0.25">
      <c r="A63" s="139" t="s">
        <v>254</v>
      </c>
      <c r="B63" s="139" t="s">
        <v>232</v>
      </c>
      <c r="C63" s="140" t="s">
        <v>233</v>
      </c>
      <c r="D63" s="139" t="s">
        <v>234</v>
      </c>
      <c r="E63" s="140" t="s">
        <v>235</v>
      </c>
      <c r="F63" s="139" t="s">
        <v>20</v>
      </c>
      <c r="G63" s="139" t="s">
        <v>84</v>
      </c>
      <c r="H63" s="93"/>
      <c r="I63" s="91"/>
      <c r="J63" s="82"/>
      <c r="K63" s="81"/>
    </row>
    <row r="64" spans="1:11" ht="15.6" x14ac:dyDescent="0.25">
      <c r="A64" s="139" t="s">
        <v>254</v>
      </c>
      <c r="B64" s="139" t="s">
        <v>236</v>
      </c>
      <c r="C64" s="140" t="s">
        <v>237</v>
      </c>
      <c r="D64" s="139" t="s">
        <v>238</v>
      </c>
      <c r="E64" s="140" t="s">
        <v>239</v>
      </c>
      <c r="F64" s="139" t="s">
        <v>46</v>
      </c>
      <c r="G64" s="139" t="s">
        <v>84</v>
      </c>
      <c r="H64" s="93"/>
      <c r="I64" s="91"/>
      <c r="J64" s="82"/>
      <c r="K64" s="81"/>
    </row>
    <row r="65" spans="1:11" ht="15.6" x14ac:dyDescent="0.25">
      <c r="A65" s="139" t="s">
        <v>254</v>
      </c>
      <c r="B65" s="139" t="s">
        <v>240</v>
      </c>
      <c r="C65" s="140" t="s">
        <v>241</v>
      </c>
      <c r="D65" s="139" t="s">
        <v>242</v>
      </c>
      <c r="E65" s="140" t="s">
        <v>243</v>
      </c>
      <c r="F65" s="139" t="s">
        <v>46</v>
      </c>
      <c r="G65" s="139" t="s">
        <v>133</v>
      </c>
      <c r="H65" s="93"/>
      <c r="I65" s="91"/>
      <c r="J65" s="82"/>
      <c r="K65" s="81"/>
    </row>
    <row r="66" spans="1:11" ht="15.6" x14ac:dyDescent="0.25">
      <c r="A66" s="139" t="s">
        <v>254</v>
      </c>
      <c r="B66" s="139" t="s">
        <v>178</v>
      </c>
      <c r="C66" s="140" t="s">
        <v>244</v>
      </c>
      <c r="D66" s="139" t="s">
        <v>245</v>
      </c>
      <c r="E66" s="140" t="s">
        <v>123</v>
      </c>
      <c r="F66" s="139" t="s">
        <v>46</v>
      </c>
      <c r="G66" s="139" t="s">
        <v>84</v>
      </c>
      <c r="H66" s="93"/>
      <c r="I66" s="91"/>
      <c r="J66" s="82"/>
      <c r="K66" s="81"/>
    </row>
    <row r="67" spans="1:11" ht="15.6" x14ac:dyDescent="0.25">
      <c r="A67" s="139" t="s">
        <v>254</v>
      </c>
      <c r="B67" s="139" t="s">
        <v>246</v>
      </c>
      <c r="C67" s="140" t="s">
        <v>247</v>
      </c>
      <c r="D67" s="139" t="s">
        <v>248</v>
      </c>
      <c r="E67" s="140" t="s">
        <v>249</v>
      </c>
      <c r="F67" s="139" t="s">
        <v>46</v>
      </c>
      <c r="G67" s="139" t="s">
        <v>84</v>
      </c>
      <c r="H67" s="93"/>
      <c r="I67" s="91"/>
      <c r="J67" s="82"/>
      <c r="K67" s="81"/>
    </row>
    <row r="68" spans="1:11" ht="15.6" x14ac:dyDescent="0.25">
      <c r="A68" s="139" t="s">
        <v>254</v>
      </c>
      <c r="B68" s="139" t="s">
        <v>250</v>
      </c>
      <c r="C68" s="140" t="s">
        <v>251</v>
      </c>
      <c r="D68" s="139" t="s">
        <v>252</v>
      </c>
      <c r="E68" s="140" t="s">
        <v>253</v>
      </c>
      <c r="F68" s="139" t="s">
        <v>46</v>
      </c>
      <c r="G68" s="139" t="s">
        <v>84</v>
      </c>
      <c r="H68" s="93"/>
      <c r="I68" s="91"/>
      <c r="J68" s="82"/>
      <c r="K68" s="81"/>
    </row>
    <row r="69" spans="1:11" ht="16.2" thickBot="1" x14ac:dyDescent="0.35">
      <c r="A69" s="18"/>
      <c r="B69" s="19"/>
      <c r="C69" s="19"/>
      <c r="D69" s="97"/>
      <c r="E69" s="20"/>
      <c r="F69" s="11"/>
      <c r="G69" s="11"/>
      <c r="H69" s="21"/>
      <c r="I69" s="21"/>
      <c r="J69" s="22"/>
      <c r="K69" s="22"/>
    </row>
    <row r="70" spans="1:11" ht="15" thickTop="1" x14ac:dyDescent="0.25">
      <c r="A70" s="112" t="s">
        <v>3</v>
      </c>
      <c r="B70" s="113"/>
      <c r="C70" s="113"/>
      <c r="D70" s="113"/>
      <c r="E70" s="48"/>
      <c r="F70" s="48"/>
      <c r="G70" s="114" t="s">
        <v>25</v>
      </c>
      <c r="H70" s="114"/>
      <c r="I70" s="113"/>
      <c r="J70" s="114"/>
      <c r="K70" s="115"/>
    </row>
    <row r="71" spans="1:11" x14ac:dyDescent="0.25">
      <c r="A71" s="62" t="s">
        <v>33</v>
      </c>
      <c r="B71" s="17"/>
      <c r="C71" s="17"/>
      <c r="D71" s="98"/>
      <c r="E71" s="24"/>
      <c r="F71" s="60"/>
      <c r="G71" s="23" t="s">
        <v>21</v>
      </c>
      <c r="H71" s="56">
        <v>11</v>
      </c>
      <c r="I71" s="65"/>
      <c r="J71" s="40" t="s">
        <v>19</v>
      </c>
      <c r="K71" s="68">
        <f>COUNTIF(F23:F68,"ЗМС")</f>
        <v>0</v>
      </c>
    </row>
    <row r="72" spans="1:11" x14ac:dyDescent="0.25">
      <c r="A72" s="62" t="s">
        <v>34</v>
      </c>
      <c r="B72" s="17"/>
      <c r="C72" s="17"/>
      <c r="D72" s="98"/>
      <c r="E72" s="1"/>
      <c r="F72" s="61"/>
      <c r="G72" s="25" t="s">
        <v>43</v>
      </c>
      <c r="H72" s="55">
        <f>H73+H76</f>
        <v>46</v>
      </c>
      <c r="I72" s="58"/>
      <c r="J72" s="40" t="s">
        <v>15</v>
      </c>
      <c r="K72" s="68">
        <f>COUNTIF(F23:F68,"МСМК")</f>
        <v>0</v>
      </c>
    </row>
    <row r="73" spans="1:11" x14ac:dyDescent="0.25">
      <c r="A73" s="62" t="s">
        <v>35</v>
      </c>
      <c r="B73" s="17"/>
      <c r="C73" s="17"/>
      <c r="D73" s="98"/>
      <c r="E73" s="1"/>
      <c r="F73" s="61"/>
      <c r="G73" s="25" t="s">
        <v>44</v>
      </c>
      <c r="H73" s="55">
        <f>H74+H75+H77</f>
        <v>38</v>
      </c>
      <c r="I73" s="58"/>
      <c r="J73" s="40" t="s">
        <v>17</v>
      </c>
      <c r="K73" s="68">
        <f>COUNTIF(F23:F68,"МС")</f>
        <v>0</v>
      </c>
    </row>
    <row r="74" spans="1:11" x14ac:dyDescent="0.25">
      <c r="A74" s="62" t="s">
        <v>36</v>
      </c>
      <c r="B74" s="17"/>
      <c r="C74" s="17"/>
      <c r="D74" s="98"/>
      <c r="E74" s="1"/>
      <c r="F74" s="61"/>
      <c r="G74" s="25" t="s">
        <v>39</v>
      </c>
      <c r="H74" s="56">
        <f>COUNT(A23:A68)</f>
        <v>38</v>
      </c>
      <c r="I74" s="57"/>
      <c r="J74" s="40" t="s">
        <v>20</v>
      </c>
      <c r="K74" s="68">
        <f>COUNTIF(F23:F68,"КМС")</f>
        <v>14</v>
      </c>
    </row>
    <row r="75" spans="1:11" x14ac:dyDescent="0.25">
      <c r="A75" s="62"/>
      <c r="B75" s="17"/>
      <c r="C75" s="17"/>
      <c r="D75" s="98"/>
      <c r="E75" s="1"/>
      <c r="F75" s="61"/>
      <c r="G75" s="25" t="s">
        <v>40</v>
      </c>
      <c r="H75" s="56">
        <f>COUNTIF(A23:A68,"НФ")</f>
        <v>0</v>
      </c>
      <c r="I75" s="57"/>
      <c r="J75" s="73" t="s">
        <v>46</v>
      </c>
      <c r="K75" s="68">
        <f>COUNTIF(F23:F68,"1 сп.р.")</f>
        <v>27</v>
      </c>
    </row>
    <row r="76" spans="1:11" x14ac:dyDescent="0.25">
      <c r="A76" s="62"/>
      <c r="B76" s="17"/>
      <c r="C76" s="17"/>
      <c r="D76" s="98"/>
      <c r="E76" s="1"/>
      <c r="F76" s="61"/>
      <c r="G76" s="25" t="s">
        <v>41</v>
      </c>
      <c r="H76" s="41">
        <f>COUNTIF(A23:A68,"НС")</f>
        <v>8</v>
      </c>
      <c r="I76" s="59"/>
      <c r="J76" s="72" t="s">
        <v>48</v>
      </c>
      <c r="K76" s="68">
        <f>COUNTIF(F23:F68,"2 сп.р.")</f>
        <v>3</v>
      </c>
    </row>
    <row r="77" spans="1:11" x14ac:dyDescent="0.25">
      <c r="A77" s="62"/>
      <c r="B77" s="17"/>
      <c r="C77" s="17"/>
      <c r="D77" s="98"/>
      <c r="E77" s="27"/>
      <c r="F77" s="66"/>
      <c r="G77" s="25" t="s">
        <v>42</v>
      </c>
      <c r="H77" s="41">
        <f>COUNTIF(A23:A68,"ДСКВ")</f>
        <v>0</v>
      </c>
      <c r="I77" s="67"/>
      <c r="J77" s="71" t="s">
        <v>47</v>
      </c>
      <c r="K77" s="68">
        <f>COUNTIF(F23:F68,"3 сп.р.")</f>
        <v>2</v>
      </c>
    </row>
    <row r="78" spans="1:11" x14ac:dyDescent="0.25">
      <c r="A78" s="28"/>
      <c r="K78" s="29"/>
    </row>
    <row r="79" spans="1:11" ht="15.6" x14ac:dyDescent="0.25">
      <c r="A79" s="102" t="s">
        <v>2</v>
      </c>
      <c r="B79" s="103"/>
      <c r="C79" s="103"/>
      <c r="D79" s="103"/>
      <c r="E79" s="104" t="s">
        <v>7</v>
      </c>
      <c r="F79" s="104"/>
      <c r="G79" s="104"/>
      <c r="H79" s="104"/>
      <c r="I79" s="104" t="s">
        <v>37</v>
      </c>
      <c r="J79" s="104"/>
      <c r="K79" s="105"/>
    </row>
    <row r="80" spans="1:11" x14ac:dyDescent="0.25">
      <c r="A80" s="28"/>
      <c r="B80" s="1"/>
      <c r="C80" s="1"/>
      <c r="E80" s="1"/>
      <c r="F80" s="24"/>
      <c r="G80" s="24"/>
      <c r="H80" s="24"/>
      <c r="I80" s="24"/>
      <c r="J80" s="24"/>
      <c r="K80" s="33"/>
    </row>
    <row r="81" spans="1:11" x14ac:dyDescent="0.25">
      <c r="A81" s="30"/>
      <c r="E81" s="63"/>
      <c r="F81" s="31"/>
      <c r="G81" s="31"/>
      <c r="H81" s="64"/>
      <c r="I81" s="64"/>
      <c r="J81" s="31"/>
      <c r="K81" s="32"/>
    </row>
    <row r="82" spans="1:11" x14ac:dyDescent="0.25">
      <c r="A82" s="30"/>
      <c r="E82" s="63"/>
      <c r="F82" s="31"/>
      <c r="G82" s="31"/>
      <c r="H82" s="64"/>
      <c r="I82" s="64"/>
      <c r="J82" s="31"/>
      <c r="K82" s="32"/>
    </row>
    <row r="83" spans="1:11" x14ac:dyDescent="0.25">
      <c r="A83" s="30"/>
      <c r="E83" s="63"/>
      <c r="F83" s="31"/>
      <c r="G83" s="31"/>
      <c r="H83" s="64"/>
      <c r="I83" s="64"/>
      <c r="J83" s="31"/>
      <c r="K83" s="32"/>
    </row>
    <row r="84" spans="1:11" x14ac:dyDescent="0.25">
      <c r="A84" s="30"/>
      <c r="E84" s="63"/>
      <c r="F84" s="31"/>
      <c r="G84" s="31"/>
      <c r="H84" s="64"/>
      <c r="I84" s="64"/>
      <c r="J84" s="31"/>
      <c r="K84" s="32"/>
    </row>
    <row r="85" spans="1:11" ht="16.2" thickBot="1" x14ac:dyDescent="0.3">
      <c r="A85" s="106" t="str">
        <f>G18</f>
        <v>МЯГКОВА Е.А.(IК, г. Саранск)</v>
      </c>
      <c r="B85" s="107"/>
      <c r="C85" s="107"/>
      <c r="D85" s="107"/>
      <c r="E85" s="107" t="str">
        <f>G17</f>
        <v>БОЯРОВ В.В. (ВК, г. Саранск)</v>
      </c>
      <c r="F85" s="107"/>
      <c r="G85" s="107"/>
      <c r="H85" s="107"/>
      <c r="I85" s="107" t="str">
        <f>G19</f>
        <v>ГРИГОРЬЕВА Л.Ю. (ВК, г. Пенза)</v>
      </c>
      <c r="J85" s="107"/>
      <c r="K85" s="108"/>
    </row>
    <row r="86" spans="1:11" ht="14.4" thickTop="1" x14ac:dyDescent="0.25"/>
    <row r="87" spans="1:11" ht="18" x14ac:dyDescent="0.25">
      <c r="A87" s="44"/>
      <c r="B87" s="45"/>
      <c r="C87" s="45"/>
      <c r="D87" s="100"/>
      <c r="E87" s="46"/>
      <c r="F87" s="44"/>
      <c r="G87" s="44"/>
      <c r="H87" s="47"/>
      <c r="I87" s="47"/>
      <c r="J87" s="44"/>
      <c r="K87" s="44"/>
    </row>
    <row r="88" spans="1:11" ht="21" x14ac:dyDescent="0.25">
      <c r="A88" s="42"/>
      <c r="B88" s="42"/>
      <c r="C88" s="43"/>
      <c r="D88" s="101"/>
      <c r="E88" s="101"/>
      <c r="F88" s="101"/>
      <c r="G88" s="101"/>
    </row>
    <row r="89" spans="1:11" ht="18" x14ac:dyDescent="0.25">
      <c r="D89" s="100"/>
    </row>
  </sheetData>
  <sortState xmlns:xlrd2="http://schemas.microsoft.com/office/spreadsheetml/2017/richdata2" ref="A23:G70">
    <sortCondition ref="A23:A70"/>
  </sortState>
  <mergeCells count="28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70:D70"/>
    <mergeCell ref="G70:K70"/>
    <mergeCell ref="J21:J22"/>
    <mergeCell ref="K21:K22"/>
    <mergeCell ref="H21:I21"/>
    <mergeCell ref="A13:D13"/>
    <mergeCell ref="A14:D14"/>
    <mergeCell ref="A15:G15"/>
    <mergeCell ref="H15:K15"/>
    <mergeCell ref="A12:K12"/>
    <mergeCell ref="D88:G88"/>
    <mergeCell ref="A79:D79"/>
    <mergeCell ref="E79:H79"/>
    <mergeCell ref="I79:K79"/>
    <mergeCell ref="A85:D85"/>
    <mergeCell ref="E85:H85"/>
    <mergeCell ref="I85:K85"/>
  </mergeCells>
  <pageMargins left="0.7" right="0.7" top="0.75" bottom="0.75" header="0.3" footer="0.3"/>
  <pageSetup paperSize="9" scale="5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СУММА 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2024-07-20T13:58:04Z</cp:lastPrinted>
  <dcterms:created xsi:type="dcterms:W3CDTF">1996-10-08T23:32:33Z</dcterms:created>
  <dcterms:modified xsi:type="dcterms:W3CDTF">2024-07-20T13:58:06Z</dcterms:modified>
</cp:coreProperties>
</file>