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7.04.-01.05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классик'!$A$1:$J$59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" i="2" l="1"/>
  <c r="H48" i="2"/>
  <c r="I59" i="2" l="1"/>
  <c r="G59" i="2"/>
  <c r="D59" i="2"/>
  <c r="H51" i="2"/>
  <c r="H50" i="2"/>
  <c r="H49" i="2"/>
  <c r="J47" i="2"/>
  <c r="J46" i="2"/>
  <c r="J45" i="2"/>
  <c r="H47" i="2" l="1"/>
  <c r="H46" i="2" s="1"/>
</calcChain>
</file>

<file path=xl/sharedStrings.xml><?xml version="1.0" encoding="utf-8"?>
<sst xmlns="http://schemas.openxmlformats.org/spreadsheetml/2006/main" count="165" uniqueCount="119">
  <si>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</si>
  <si>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</si>
  <si>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</si>
  <si>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</si>
  <si>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</si>
  <si>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</si>
  <si>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</si>
  <si>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</si>
  <si>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</si>
  <si>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</si>
  <si>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</si>
  <si>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</si>
  <si>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</si>
  <si>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</si>
  <si>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</si>
  <si>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</si>
  <si>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</si>
  <si>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</si>
  <si>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</si>
  <si>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</si>
  <si>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</si>
  <si>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</si>
  <si>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</si>
  <si>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</si>
  <si>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</si>
  <si>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</si>
  <si>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</si>
  <si>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</si>
  <si>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</si>
  <si>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</si>
  <si>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</si>
  <si>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</si>
  <si>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</si>
  <si>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</si>
  <si>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</si>
  <si>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</si>
  <si>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</si>
  <si>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</si>
  <si>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</si>
  <si>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</si>
  <si>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</si>
  <si>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</si>
  <si>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</si>
  <si>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</si>
  <si>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</si>
  <si>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</si>
  <si>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</si>
  <si>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</si>
  <si>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</si>
  <si>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</si>
  <si>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</si>
  <si>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</si>
  <si>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</si>
  <si>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</si>
  <si>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</si>
  <si>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</si>
  <si>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</si>
  <si>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</si>
  <si>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</si>
  <si>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ГБУ "СШОР Нагорная"Москомспорта</t>
  </si>
  <si>
    <t>Пензенская область</t>
  </si>
  <si>
    <t>МБУ СШ №4 г.Пензы</t>
  </si>
  <si>
    <t>ГБУ СШОР Петродворцового района СПБ</t>
  </si>
  <si>
    <t>Краснодарский край</t>
  </si>
  <si>
    <t>ГБУ КК "СШОР по велосипедному спорту"</t>
  </si>
  <si>
    <t>УОР ПО-АНО Велоклуб "Локомотив-Пенза"</t>
  </si>
  <si>
    <t>22.12.2007</t>
  </si>
  <si>
    <t>Бодырева Анастасия</t>
  </si>
  <si>
    <t>13.12.2006</t>
  </si>
  <si>
    <t>Комарова Авелина</t>
  </si>
  <si>
    <t>31.10.2006</t>
  </si>
  <si>
    <t>Акишина Дарья</t>
  </si>
  <si>
    <t>05.10.2006</t>
  </si>
  <si>
    <t>Тарасова Ксения</t>
  </si>
  <si>
    <t>20.01.2006</t>
  </si>
  <si>
    <t>Завязкина Карина</t>
  </si>
  <si>
    <t>16.05.2006</t>
  </si>
  <si>
    <t>Шумская Ульяна</t>
  </si>
  <si>
    <t>Сафина Арианна</t>
  </si>
  <si>
    <t>11.06.2007</t>
  </si>
  <si>
    <t>Рыжова Дарья</t>
  </si>
  <si>
    <t>02.12.2007</t>
  </si>
  <si>
    <t>Акимова Анастасия</t>
  </si>
  <si>
    <t>02.03.2007</t>
  </si>
  <si>
    <t>Алексеева Анна</t>
  </si>
  <si>
    <t>16.10.2007</t>
  </si>
  <si>
    <t>Ажнакина Анастасия</t>
  </si>
  <si>
    <t>01.03.2007</t>
  </si>
  <si>
    <t>Костюченко Анастасия</t>
  </si>
  <si>
    <t>11.04.2006</t>
  </si>
  <si>
    <t>Гончарова Ангелина</t>
  </si>
  <si>
    <t>15.10.2007</t>
  </si>
  <si>
    <t>Краснодарской край</t>
  </si>
  <si>
    <t>Девушки 15-16 лет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</si>
  <si>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</si>
  <si>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</si>
  <si>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</si>
  <si>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 xml:space="preserve"> МЕСТО ПРОВЕДЕНИЯ: г. Пенза</t>
  </si>
  <si>
    <t>№ ЕКП 2022: 4685</t>
  </si>
  <si>
    <t>БУКОВА О.Ю. (IК, г. Пенза)</t>
  </si>
  <si>
    <t>Ситникова-Рыхлицкая Софья</t>
  </si>
  <si>
    <t>Иркутская область</t>
  </si>
  <si>
    <t>Иркутск СШОР "Олимпиец"</t>
  </si>
  <si>
    <t>Чекунова Людмила</t>
  </si>
  <si>
    <t>ГБПОУ "МССУОР №2" Соскомспорта</t>
  </si>
  <si>
    <t>Ткачук Дарья</t>
  </si>
  <si>
    <t>Личманова Любовь</t>
  </si>
  <si>
    <t>ГБУ СШОР "Локомотив" Выборгского района</t>
  </si>
  <si>
    <t>Дуквиц Ульяна</t>
  </si>
  <si>
    <t>Дуляр Софья</t>
  </si>
  <si>
    <t>Гармаш Анастасия</t>
  </si>
  <si>
    <t>Шипулина Виктория</t>
  </si>
  <si>
    <t>Свердловская область</t>
  </si>
  <si>
    <t>ГАУ СО СШОР "Велогор"</t>
  </si>
  <si>
    <t>Альцева Мария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</si>
  <si>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</si>
  <si>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t xml:space="preserve"> ДАТА ПРОВЕДЕНИЯ: 30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</si>
  <si>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</si>
  <si>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372/372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</si>
</sst>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0"/>
    <numFmt numFmtId="165" formatCode="h:mm:ss.00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</cellStyleXfs>
  <cellXfs count="9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1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7" fillId="3" borderId="27" xfId="0" applyFont="1" applyFill="1" applyBorder="1" applyAlignment="1">
      <alignment horizontal="right" vertical="center"/>
    </xf>
    <xf numFmtId="49" fontId="5" fillId="3" borderId="32" xfId="2" applyNumberFormat="1" applyFont="1" applyFill="1" applyBorder="1" applyAlignment="1">
      <alignment horizontal="right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/>
    </xf>
    <xf numFmtId="14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7" fillId="3" borderId="9" xfId="0" applyFont="1" applyFill="1" applyBorder="1" applyAlignment="1">
      <alignment horizontal="right" vertical="center"/>
    </xf>
    <xf numFmtId="0" fontId="14" fillId="0" borderId="15" xfId="2" applyFont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</cellXfs>
  <cellStyles count="12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Стартовый протокол Смирнов_20101106_Results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60"/>
  <sheetViews>
    <sheetView tabSelected="1" view="pageBreakPreview" topLeftCell="E1" zoomScaleNormal="100" zoomScaleSheetLayoutView="100" zoomScalePageLayoutView="95" workbookViewId="0">
      <selection activeCell="J51" sqref="J51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1" ht="22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2.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2.5" customHeight="1" x14ac:dyDescent="0.2">
      <c r="A3" s="53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2.5" customHeight="1" x14ac:dyDescent="0.2">
      <c r="A4" s="93" t="s">
        <v>95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21" customHeight="1" x14ac:dyDescent="0.2">
      <c r="A5" s="93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3" customFormat="1" ht="28.5" x14ac:dyDescent="0.2">
      <c r="A6" s="89" t="s">
        <v>2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s="3" customFormat="1" ht="18" customHeight="1" x14ac:dyDescent="0.2">
      <c r="A7" s="90" t="s">
        <v>3</v>
      </c>
      <c r="B7" s="90"/>
      <c r="C7" s="90"/>
      <c r="D7" s="90"/>
      <c r="E7" s="90"/>
      <c r="F7" s="90"/>
      <c r="G7" s="90"/>
      <c r="H7" s="90"/>
      <c r="I7" s="90"/>
      <c r="J7" s="90"/>
    </row>
    <row r="8" spans="1:11" s="3" customFormat="1" ht="6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1" ht="18" customHeight="1" thickTop="1" x14ac:dyDescent="0.2">
      <c r="A9" s="92" t="s">
        <v>4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18" customHeight="1" x14ac:dyDescent="0.2">
      <c r="A10" s="83" t="s">
        <v>52</v>
      </c>
      <c r="B10" s="83"/>
      <c r="C10" s="83"/>
      <c r="D10" s="83"/>
      <c r="E10" s="83"/>
      <c r="F10" s="83"/>
      <c r="G10" s="83"/>
      <c r="H10" s="83"/>
      <c r="I10" s="83"/>
      <c r="J10" s="83"/>
    </row>
    <row r="11" spans="1:11" ht="19.5" customHeight="1" x14ac:dyDescent="0.2">
      <c r="A11" s="83" t="s">
        <v>93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1" ht="7.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1" ht="15.75" x14ac:dyDescent="0.2">
      <c r="A13" s="85" t="s">
        <v>97</v>
      </c>
      <c r="B13" s="85"/>
      <c r="C13" s="85"/>
      <c r="D13" s="85"/>
      <c r="E13" s="54"/>
      <c r="F13" s="54"/>
      <c r="H13" s="39" t="s">
        <v>115</v>
      </c>
      <c r="I13" s="54"/>
      <c r="J13" s="55" t="s">
        <v>51</v>
      </c>
    </row>
    <row r="14" spans="1:11" ht="15.75" x14ac:dyDescent="0.2">
      <c r="A14" s="86" t="s">
        <v>116</v>
      </c>
      <c r="B14" s="86"/>
      <c r="C14" s="86"/>
      <c r="D14" s="86"/>
      <c r="E14" s="56"/>
      <c r="F14" s="56"/>
      <c r="H14" s="40" t="s">
        <v>117</v>
      </c>
      <c r="I14" s="56"/>
      <c r="J14" s="41" t="s">
        <v>98</v>
      </c>
    </row>
    <row r="15" spans="1:11" ht="15" x14ac:dyDescent="0.2">
      <c r="A15" s="87" t="s">
        <v>5</v>
      </c>
      <c r="B15" s="87"/>
      <c r="C15" s="87"/>
      <c r="D15" s="87"/>
      <c r="E15" s="87"/>
      <c r="F15" s="87"/>
      <c r="G15" s="87"/>
      <c r="H15" s="87"/>
      <c r="I15" s="88" t="s">
        <v>6</v>
      </c>
      <c r="J15" s="88"/>
    </row>
    <row r="16" spans="1:11" ht="15" x14ac:dyDescent="0.2">
      <c r="A16" s="57" t="s">
        <v>7</v>
      </c>
      <c r="B16" s="58"/>
      <c r="C16" s="58"/>
      <c r="D16" s="59"/>
      <c r="E16" s="60"/>
      <c r="F16" s="59"/>
      <c r="G16" s="61"/>
      <c r="H16" s="32"/>
      <c r="I16" s="76" t="s">
        <v>47</v>
      </c>
      <c r="J16" s="76"/>
    </row>
    <row r="17" spans="1:11" ht="15" x14ac:dyDescent="0.2">
      <c r="A17" s="57" t="s">
        <v>8</v>
      </c>
      <c r="B17" s="58"/>
      <c r="C17" s="58"/>
      <c r="D17" s="61"/>
      <c r="E17" s="60"/>
      <c r="F17" s="59"/>
      <c r="G17" s="4"/>
      <c r="H17" s="42" t="s">
        <v>45</v>
      </c>
      <c r="I17" s="62" t="s">
        <v>9</v>
      </c>
      <c r="J17" s="69">
        <v>3</v>
      </c>
    </row>
    <row r="18" spans="1:11" ht="15" x14ac:dyDescent="0.2">
      <c r="A18" s="63" t="s">
        <v>10</v>
      </c>
      <c r="B18" s="58"/>
      <c r="C18" s="58"/>
      <c r="D18" s="61"/>
      <c r="E18" s="60"/>
      <c r="F18" s="59"/>
      <c r="G18" s="4"/>
      <c r="H18" s="42" t="s">
        <v>99</v>
      </c>
      <c r="I18" s="62" t="s">
        <v>11</v>
      </c>
      <c r="J18" s="69">
        <v>1</v>
      </c>
    </row>
    <row r="19" spans="1:11" ht="15.75" thickBot="1" x14ac:dyDescent="0.25">
      <c r="A19" s="57" t="s">
        <v>12</v>
      </c>
      <c r="B19" s="5"/>
      <c r="C19" s="5"/>
      <c r="D19" s="4"/>
      <c r="E19" s="4"/>
      <c r="F19" s="4"/>
      <c r="G19" s="64"/>
      <c r="H19" s="65" t="s">
        <v>46</v>
      </c>
      <c r="I19" s="66" t="s">
        <v>43</v>
      </c>
      <c r="J19" s="43" t="s">
        <v>118</v>
      </c>
      <c r="K19" s="70"/>
    </row>
    <row r="20" spans="1:11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1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1" s="14" customFormat="1" ht="27" customHeight="1" x14ac:dyDescent="0.2">
      <c r="A22" s="25">
        <v>1</v>
      </c>
      <c r="B22" s="48">
        <v>660</v>
      </c>
      <c r="C22" s="49">
        <v>10094892353</v>
      </c>
      <c r="D22" s="50" t="s">
        <v>103</v>
      </c>
      <c r="E22" s="51">
        <v>38858</v>
      </c>
      <c r="F22" s="49" t="s">
        <v>24</v>
      </c>
      <c r="G22" s="49" t="s">
        <v>56</v>
      </c>
      <c r="H22" s="49" t="s">
        <v>104</v>
      </c>
      <c r="I22" s="26"/>
      <c r="J22" s="36"/>
    </row>
    <row r="23" spans="1:11" s="14" customFormat="1" ht="27" customHeight="1" x14ac:dyDescent="0.2">
      <c r="A23" s="25">
        <v>2</v>
      </c>
      <c r="B23" s="48">
        <v>73</v>
      </c>
      <c r="C23" s="49">
        <v>10077945039</v>
      </c>
      <c r="D23" s="50" t="s">
        <v>77</v>
      </c>
      <c r="E23" s="52" t="s">
        <v>66</v>
      </c>
      <c r="F23" s="49" t="s">
        <v>24</v>
      </c>
      <c r="G23" s="49" t="s">
        <v>56</v>
      </c>
      <c r="H23" s="49" t="s">
        <v>57</v>
      </c>
      <c r="I23" s="26"/>
      <c r="J23" s="36"/>
    </row>
    <row r="24" spans="1:11" s="14" customFormat="1" ht="27" customHeight="1" x14ac:dyDescent="0.2">
      <c r="A24" s="25">
        <v>3</v>
      </c>
      <c r="B24" s="48">
        <v>70</v>
      </c>
      <c r="C24" s="49">
        <v>10090050841</v>
      </c>
      <c r="D24" s="50" t="s">
        <v>73</v>
      </c>
      <c r="E24" s="52" t="s">
        <v>74</v>
      </c>
      <c r="F24" s="49" t="s">
        <v>24</v>
      </c>
      <c r="G24" s="49" t="s">
        <v>54</v>
      </c>
      <c r="H24" s="49" t="s">
        <v>55</v>
      </c>
      <c r="I24" s="26"/>
      <c r="J24" s="36"/>
    </row>
    <row r="25" spans="1:11" s="14" customFormat="1" ht="27" customHeight="1" x14ac:dyDescent="0.2">
      <c r="A25" s="25">
        <v>4</v>
      </c>
      <c r="B25" s="48">
        <v>386</v>
      </c>
      <c r="C25" s="49">
        <v>10091081768</v>
      </c>
      <c r="D25" s="67" t="s">
        <v>100</v>
      </c>
      <c r="E25" s="51">
        <v>39228</v>
      </c>
      <c r="F25" s="49" t="s">
        <v>24</v>
      </c>
      <c r="G25" s="49" t="s">
        <v>101</v>
      </c>
      <c r="H25" s="49" t="s">
        <v>102</v>
      </c>
      <c r="I25" s="26"/>
      <c r="J25" s="36"/>
    </row>
    <row r="26" spans="1:11" s="14" customFormat="1" ht="27" customHeight="1" x14ac:dyDescent="0.2">
      <c r="A26" s="25">
        <v>5</v>
      </c>
      <c r="B26" s="48">
        <v>777</v>
      </c>
      <c r="C26" s="49">
        <v>10112255050</v>
      </c>
      <c r="D26" s="50" t="s">
        <v>78</v>
      </c>
      <c r="E26" s="52" t="s">
        <v>79</v>
      </c>
      <c r="F26" s="49" t="s">
        <v>38</v>
      </c>
      <c r="G26" s="49" t="s">
        <v>58</v>
      </c>
      <c r="H26" s="49" t="s">
        <v>62</v>
      </c>
      <c r="I26" s="26"/>
      <c r="J26" s="36"/>
    </row>
    <row r="27" spans="1:11" s="14" customFormat="1" ht="27" customHeight="1" x14ac:dyDescent="0.2">
      <c r="A27" s="25">
        <v>6</v>
      </c>
      <c r="B27" s="48">
        <v>77</v>
      </c>
      <c r="C27" s="49">
        <v>10095071906</v>
      </c>
      <c r="D27" s="50" t="s">
        <v>105</v>
      </c>
      <c r="E27" s="51">
        <v>38826</v>
      </c>
      <c r="F27" s="49" t="s">
        <v>24</v>
      </c>
      <c r="G27" s="49" t="s">
        <v>56</v>
      </c>
      <c r="H27" s="49" t="s">
        <v>57</v>
      </c>
      <c r="I27" s="26"/>
      <c r="J27" s="36"/>
    </row>
    <row r="28" spans="1:11" s="14" customFormat="1" ht="27" customHeight="1" x14ac:dyDescent="0.2">
      <c r="A28" s="25">
        <v>7</v>
      </c>
      <c r="B28" s="48">
        <v>932</v>
      </c>
      <c r="C28" s="49">
        <v>10126400377</v>
      </c>
      <c r="D28" s="50" t="s">
        <v>82</v>
      </c>
      <c r="E28" s="52" t="s">
        <v>83</v>
      </c>
      <c r="F28" s="49" t="s">
        <v>38</v>
      </c>
      <c r="G28" s="49" t="s">
        <v>63</v>
      </c>
      <c r="H28" s="49" t="s">
        <v>64</v>
      </c>
      <c r="I28" s="26"/>
      <c r="J28" s="36"/>
    </row>
    <row r="29" spans="1:11" s="14" customFormat="1" ht="27" customHeight="1" x14ac:dyDescent="0.2">
      <c r="A29" s="25">
        <v>8</v>
      </c>
      <c r="B29" s="48">
        <v>22</v>
      </c>
      <c r="C29" s="49">
        <v>10091855041</v>
      </c>
      <c r="D29" s="50" t="s">
        <v>106</v>
      </c>
      <c r="E29" s="51">
        <v>38739</v>
      </c>
      <c r="F29" s="49" t="s">
        <v>38</v>
      </c>
      <c r="G29" s="49" t="s">
        <v>58</v>
      </c>
      <c r="H29" s="68" t="s">
        <v>107</v>
      </c>
      <c r="I29" s="26"/>
      <c r="J29" s="36"/>
    </row>
    <row r="30" spans="1:11" s="14" customFormat="1" ht="27" customHeight="1" x14ac:dyDescent="0.2">
      <c r="A30" s="25">
        <v>9</v>
      </c>
      <c r="B30" s="48">
        <v>555</v>
      </c>
      <c r="C30" s="49">
        <v>10090064076</v>
      </c>
      <c r="D30" s="50" t="s">
        <v>69</v>
      </c>
      <c r="E30" s="52" t="s">
        <v>70</v>
      </c>
      <c r="F30" s="49" t="s">
        <v>24</v>
      </c>
      <c r="G30" s="49" t="s">
        <v>60</v>
      </c>
      <c r="H30" s="49" t="s">
        <v>65</v>
      </c>
      <c r="I30" s="26"/>
      <c r="J30" s="36"/>
    </row>
    <row r="31" spans="1:11" s="14" customFormat="1" ht="27" customHeight="1" x14ac:dyDescent="0.2">
      <c r="A31" s="25">
        <v>10</v>
      </c>
      <c r="B31" s="48">
        <v>56</v>
      </c>
      <c r="C31" s="49">
        <v>10089109331</v>
      </c>
      <c r="D31" s="50" t="s">
        <v>71</v>
      </c>
      <c r="E31" s="52" t="s">
        <v>72</v>
      </c>
      <c r="F31" s="49" t="s">
        <v>34</v>
      </c>
      <c r="G31" s="49" t="s">
        <v>54</v>
      </c>
      <c r="H31" s="49" t="s">
        <v>44</v>
      </c>
      <c r="I31" s="26"/>
      <c r="J31" s="36"/>
    </row>
    <row r="32" spans="1:11" s="14" customFormat="1" ht="27" customHeight="1" x14ac:dyDescent="0.2">
      <c r="A32" s="25">
        <v>11</v>
      </c>
      <c r="B32" s="48">
        <v>86</v>
      </c>
      <c r="C32" s="49">
        <v>10089109133</v>
      </c>
      <c r="D32" s="50" t="s">
        <v>67</v>
      </c>
      <c r="E32" s="52" t="s">
        <v>68</v>
      </c>
      <c r="F32" s="49" t="s">
        <v>24</v>
      </c>
      <c r="G32" s="49" t="s">
        <v>54</v>
      </c>
      <c r="H32" s="49" t="s">
        <v>44</v>
      </c>
      <c r="I32" s="26"/>
      <c r="J32" s="37"/>
    </row>
    <row r="33" spans="1:10" s="14" customFormat="1" ht="27" customHeight="1" x14ac:dyDescent="0.2">
      <c r="A33" s="25">
        <v>12</v>
      </c>
      <c r="B33" s="48">
        <v>868</v>
      </c>
      <c r="C33" s="49">
        <v>10112948194</v>
      </c>
      <c r="D33" s="50" t="s">
        <v>108</v>
      </c>
      <c r="E33" s="51">
        <v>38826</v>
      </c>
      <c r="F33" s="49" t="s">
        <v>34</v>
      </c>
      <c r="G33" s="49" t="s">
        <v>56</v>
      </c>
      <c r="H33" s="49" t="s">
        <v>59</v>
      </c>
      <c r="I33" s="26"/>
      <c r="J33" s="37"/>
    </row>
    <row r="34" spans="1:10" s="14" customFormat="1" ht="27" customHeight="1" x14ac:dyDescent="0.2">
      <c r="A34" s="46">
        <v>13</v>
      </c>
      <c r="B34" s="48">
        <v>583</v>
      </c>
      <c r="C34" s="49">
        <v>10090061955</v>
      </c>
      <c r="D34" s="50" t="s">
        <v>84</v>
      </c>
      <c r="E34" s="52" t="s">
        <v>85</v>
      </c>
      <c r="F34" s="49" t="s">
        <v>34</v>
      </c>
      <c r="G34" s="49" t="s">
        <v>60</v>
      </c>
      <c r="H34" s="49" t="s">
        <v>61</v>
      </c>
      <c r="I34" s="44"/>
      <c r="J34" s="47"/>
    </row>
    <row r="35" spans="1:10" s="14" customFormat="1" ht="27" customHeight="1" x14ac:dyDescent="0.2">
      <c r="A35" s="46">
        <v>14</v>
      </c>
      <c r="B35" s="48">
        <v>878</v>
      </c>
      <c r="C35" s="49">
        <v>10104993083</v>
      </c>
      <c r="D35" s="50" t="s">
        <v>109</v>
      </c>
      <c r="E35" s="51">
        <v>39273</v>
      </c>
      <c r="F35" s="49" t="s">
        <v>38</v>
      </c>
      <c r="G35" s="49" t="s">
        <v>58</v>
      </c>
      <c r="H35" s="49" t="s">
        <v>62</v>
      </c>
      <c r="I35" s="44"/>
      <c r="J35" s="47"/>
    </row>
    <row r="36" spans="1:10" s="14" customFormat="1" ht="27" customHeight="1" x14ac:dyDescent="0.2">
      <c r="A36" s="46">
        <v>15</v>
      </c>
      <c r="B36" s="48">
        <v>121</v>
      </c>
      <c r="C36" s="49">
        <v>10101157442</v>
      </c>
      <c r="D36" s="50" t="s">
        <v>75</v>
      </c>
      <c r="E36" s="52" t="s">
        <v>76</v>
      </c>
      <c r="F36" s="49" t="s">
        <v>36</v>
      </c>
      <c r="G36" s="49" t="s">
        <v>58</v>
      </c>
      <c r="H36" s="49" t="s">
        <v>62</v>
      </c>
      <c r="I36" s="44"/>
      <c r="J36" s="47"/>
    </row>
    <row r="37" spans="1:10" s="14" customFormat="1" ht="27" customHeight="1" x14ac:dyDescent="0.2">
      <c r="A37" s="46">
        <v>16</v>
      </c>
      <c r="B37" s="48">
        <v>67</v>
      </c>
      <c r="C37" s="49">
        <v>10091230504</v>
      </c>
      <c r="D37" s="50" t="s">
        <v>80</v>
      </c>
      <c r="E37" s="52" t="s">
        <v>81</v>
      </c>
      <c r="F37" s="49" t="s">
        <v>36</v>
      </c>
      <c r="G37" s="49" t="s">
        <v>54</v>
      </c>
      <c r="H37" s="49" t="s">
        <v>44</v>
      </c>
      <c r="I37" s="44"/>
      <c r="J37" s="47"/>
    </row>
    <row r="38" spans="1:10" s="14" customFormat="1" ht="27" customHeight="1" x14ac:dyDescent="0.2">
      <c r="A38" s="46">
        <v>17</v>
      </c>
      <c r="B38" s="48">
        <v>43</v>
      </c>
      <c r="C38" s="49">
        <v>10090061753</v>
      </c>
      <c r="D38" s="50" t="s">
        <v>86</v>
      </c>
      <c r="E38" s="52" t="s">
        <v>87</v>
      </c>
      <c r="F38" s="49" t="s">
        <v>34</v>
      </c>
      <c r="G38" s="49" t="s">
        <v>60</v>
      </c>
      <c r="H38" s="49" t="s">
        <v>61</v>
      </c>
      <c r="I38" s="44"/>
      <c r="J38" s="47"/>
    </row>
    <row r="39" spans="1:10" s="14" customFormat="1" ht="27" customHeight="1" x14ac:dyDescent="0.2">
      <c r="A39" s="46">
        <v>18</v>
      </c>
      <c r="B39" s="48">
        <v>67</v>
      </c>
      <c r="C39" s="49">
        <v>10119277648</v>
      </c>
      <c r="D39" s="50" t="s">
        <v>110</v>
      </c>
      <c r="E39" s="51">
        <v>39316</v>
      </c>
      <c r="F39" s="49" t="s">
        <v>38</v>
      </c>
      <c r="G39" s="49" t="s">
        <v>58</v>
      </c>
      <c r="H39" s="68" t="s">
        <v>107</v>
      </c>
      <c r="I39" s="44"/>
      <c r="J39" s="47"/>
    </row>
    <row r="40" spans="1:10" s="14" customFormat="1" ht="27" customHeight="1" x14ac:dyDescent="0.2">
      <c r="A40" s="46">
        <v>19</v>
      </c>
      <c r="B40" s="48">
        <v>937</v>
      </c>
      <c r="C40" s="49">
        <v>10126301559</v>
      </c>
      <c r="D40" s="50" t="s">
        <v>88</v>
      </c>
      <c r="E40" s="52" t="s">
        <v>89</v>
      </c>
      <c r="F40" s="49" t="s">
        <v>38</v>
      </c>
      <c r="G40" s="49" t="s">
        <v>63</v>
      </c>
      <c r="H40" s="49" t="s">
        <v>64</v>
      </c>
      <c r="I40" s="44"/>
      <c r="J40" s="47"/>
    </row>
    <row r="41" spans="1:10" s="14" customFormat="1" ht="27" customHeight="1" x14ac:dyDescent="0.2">
      <c r="A41" s="46">
        <v>20</v>
      </c>
      <c r="B41" s="48">
        <v>63</v>
      </c>
      <c r="C41" s="49">
        <v>10127427062</v>
      </c>
      <c r="D41" s="50" t="s">
        <v>114</v>
      </c>
      <c r="E41" s="51">
        <v>39386</v>
      </c>
      <c r="F41" s="49" t="s">
        <v>36</v>
      </c>
      <c r="G41" s="49" t="s">
        <v>112</v>
      </c>
      <c r="H41" s="49" t="s">
        <v>113</v>
      </c>
      <c r="I41" s="44"/>
      <c r="J41" s="47"/>
    </row>
    <row r="42" spans="1:10" s="14" customFormat="1" ht="27" customHeight="1" x14ac:dyDescent="0.2">
      <c r="A42" s="46">
        <v>21</v>
      </c>
      <c r="B42" s="48">
        <v>661</v>
      </c>
      <c r="C42" s="49">
        <v>10090426010</v>
      </c>
      <c r="D42" s="50" t="s">
        <v>111</v>
      </c>
      <c r="E42" s="51">
        <v>38806</v>
      </c>
      <c r="F42" s="49" t="s">
        <v>36</v>
      </c>
      <c r="G42" s="49" t="s">
        <v>112</v>
      </c>
      <c r="H42" s="49" t="s">
        <v>113</v>
      </c>
      <c r="I42" s="44"/>
      <c r="J42" s="47"/>
    </row>
    <row r="43" spans="1:10" s="14" customFormat="1" ht="27" customHeight="1" thickBot="1" x14ac:dyDescent="0.25">
      <c r="A43" s="46">
        <v>22</v>
      </c>
      <c r="B43" s="48">
        <v>936</v>
      </c>
      <c r="C43" s="49">
        <v>10126340965</v>
      </c>
      <c r="D43" s="50" t="s">
        <v>90</v>
      </c>
      <c r="E43" s="52" t="s">
        <v>91</v>
      </c>
      <c r="F43" s="49" t="s">
        <v>38</v>
      </c>
      <c r="G43" s="49" t="s">
        <v>92</v>
      </c>
      <c r="H43" s="49" t="s">
        <v>64</v>
      </c>
      <c r="I43" s="44"/>
      <c r="J43" s="47"/>
    </row>
    <row r="44" spans="1:10" ht="13.5" thickTop="1" x14ac:dyDescent="0.2">
      <c r="A44" s="77" t="s">
        <v>25</v>
      </c>
      <c r="B44" s="77"/>
      <c r="C44" s="77"/>
      <c r="D44" s="77"/>
      <c r="E44" s="27"/>
      <c r="F44" s="27"/>
      <c r="G44" s="78" t="s">
        <v>26</v>
      </c>
      <c r="H44" s="78"/>
      <c r="I44" s="78"/>
      <c r="J44" s="79"/>
    </row>
    <row r="45" spans="1:10" ht="15" x14ac:dyDescent="0.2">
      <c r="A45" s="15" t="s">
        <v>53</v>
      </c>
      <c r="B45" s="16"/>
      <c r="C45" s="28"/>
      <c r="D45" s="17"/>
      <c r="E45" s="29"/>
      <c r="F45" s="29"/>
      <c r="G45" s="30" t="s">
        <v>27</v>
      </c>
      <c r="H45" s="45">
        <v>7</v>
      </c>
      <c r="I45" s="30" t="s">
        <v>28</v>
      </c>
      <c r="J45" s="35">
        <f>COUNTIF(F$21:F152,"ЗМС")</f>
        <v>0</v>
      </c>
    </row>
    <row r="46" spans="1:10" ht="15" x14ac:dyDescent="0.2">
      <c r="A46" s="15" t="s">
        <v>48</v>
      </c>
      <c r="B46" s="16"/>
      <c r="C46" s="31"/>
      <c r="D46" s="17"/>
      <c r="E46" s="24"/>
      <c r="F46" s="24"/>
      <c r="G46" s="30" t="s">
        <v>29</v>
      </c>
      <c r="H46" s="18">
        <f>H47+H51</f>
        <v>22</v>
      </c>
      <c r="I46" s="30" t="s">
        <v>30</v>
      </c>
      <c r="J46" s="35">
        <f>COUNTIF(F$21:F152,"МСМК")</f>
        <v>0</v>
      </c>
    </row>
    <row r="47" spans="1:10" ht="15" x14ac:dyDescent="0.2">
      <c r="A47" s="15" t="s">
        <v>49</v>
      </c>
      <c r="B47" s="16"/>
      <c r="C47" s="32"/>
      <c r="D47" s="17"/>
      <c r="E47" s="24"/>
      <c r="F47" s="24"/>
      <c r="G47" s="30" t="s">
        <v>31</v>
      </c>
      <c r="H47" s="18">
        <f>H48+H49+H50</f>
        <v>22</v>
      </c>
      <c r="I47" s="30" t="s">
        <v>23</v>
      </c>
      <c r="J47" s="35">
        <f>COUNTIF(F$21:F43,"МС")</f>
        <v>0</v>
      </c>
    </row>
    <row r="48" spans="1:10" ht="15" x14ac:dyDescent="0.2">
      <c r="A48" s="15" t="s">
        <v>50</v>
      </c>
      <c r="B48" s="16"/>
      <c r="C48" s="32"/>
      <c r="D48" s="17"/>
      <c r="E48" s="24"/>
      <c r="F48" s="24"/>
      <c r="G48" s="30" t="s">
        <v>32</v>
      </c>
      <c r="H48" s="18">
        <f>COUNT(A10:A107)</f>
        <v>22</v>
      </c>
      <c r="I48" s="30" t="s">
        <v>24</v>
      </c>
      <c r="J48" s="35">
        <f>COUNTIF(F$20:F43,"КМС")</f>
        <v>7</v>
      </c>
    </row>
    <row r="49" spans="1:10" ht="15" x14ac:dyDescent="0.2">
      <c r="A49" s="19"/>
      <c r="B49" s="16"/>
      <c r="C49" s="32"/>
      <c r="D49" s="17"/>
      <c r="E49" s="20"/>
      <c r="F49" s="20"/>
      <c r="G49" s="30" t="s">
        <v>33</v>
      </c>
      <c r="H49" s="18">
        <f>COUNTIF(A10:A106,"НФ")</f>
        <v>0</v>
      </c>
      <c r="I49" s="30" t="s">
        <v>34</v>
      </c>
      <c r="J49" s="35">
        <v>4</v>
      </c>
    </row>
    <row r="50" spans="1:10" x14ac:dyDescent="0.2">
      <c r="A50" s="21"/>
      <c r="B50" s="4"/>
      <c r="C50" s="4"/>
      <c r="D50" s="17"/>
      <c r="E50" s="20"/>
      <c r="F50" s="20"/>
      <c r="G50" s="30" t="s">
        <v>35</v>
      </c>
      <c r="H50" s="18">
        <f>COUNTIF(A10:A106,"ДСКВ")</f>
        <v>0</v>
      </c>
      <c r="I50" s="30" t="s">
        <v>36</v>
      </c>
      <c r="J50" s="35">
        <v>4</v>
      </c>
    </row>
    <row r="51" spans="1:10" ht="15" x14ac:dyDescent="0.2">
      <c r="A51" s="22"/>
      <c r="B51" s="16"/>
      <c r="C51" s="5"/>
      <c r="D51" s="17"/>
      <c r="E51" s="24"/>
      <c r="F51" s="24"/>
      <c r="G51" s="30" t="s">
        <v>37</v>
      </c>
      <c r="H51" s="18">
        <f>COUNTIF(A10:A106,"НС")</f>
        <v>0</v>
      </c>
      <c r="I51" s="30" t="s">
        <v>38</v>
      </c>
      <c r="J51" s="35">
        <v>7</v>
      </c>
    </row>
    <row r="52" spans="1:10" ht="5.25" customHeight="1" x14ac:dyDescent="0.2">
      <c r="A52" s="22"/>
      <c r="B52" s="16"/>
      <c r="C52" s="16"/>
      <c r="D52" s="16"/>
      <c r="E52" s="16"/>
      <c r="F52" s="16"/>
      <c r="G52" s="4"/>
      <c r="H52" s="4"/>
      <c r="I52" s="23"/>
      <c r="J52" s="38"/>
    </row>
    <row r="53" spans="1:10" x14ac:dyDescent="0.2">
      <c r="A53" s="80" t="s">
        <v>39</v>
      </c>
      <c r="B53" s="81"/>
      <c r="C53" s="81"/>
      <c r="D53" s="81" t="s">
        <v>40</v>
      </c>
      <c r="E53" s="81"/>
      <c r="F53" s="81"/>
      <c r="G53" s="81" t="s">
        <v>41</v>
      </c>
      <c r="H53" s="81"/>
      <c r="I53" s="81" t="s">
        <v>42</v>
      </c>
      <c r="J53" s="82"/>
    </row>
    <row r="54" spans="1:10" x14ac:dyDescent="0.2">
      <c r="A54" s="71"/>
      <c r="B54" s="71"/>
      <c r="C54" s="71"/>
      <c r="D54" s="71"/>
      <c r="E54" s="71"/>
      <c r="F54" s="72"/>
      <c r="G54" s="72"/>
      <c r="H54" s="72"/>
      <c r="I54" s="72"/>
      <c r="J54" s="72"/>
    </row>
    <row r="55" spans="1:10" x14ac:dyDescent="0.2">
      <c r="A55" s="33"/>
      <c r="B55" s="24"/>
      <c r="C55" s="24"/>
      <c r="D55" s="24"/>
      <c r="E55" s="24"/>
      <c r="F55" s="24"/>
      <c r="G55" s="24"/>
      <c r="H55" s="24"/>
      <c r="I55" s="24"/>
      <c r="J55" s="34"/>
    </row>
    <row r="56" spans="1:10" x14ac:dyDescent="0.2">
      <c r="A56" s="33"/>
      <c r="B56" s="24"/>
      <c r="C56" s="24"/>
      <c r="D56" s="24"/>
      <c r="E56" s="24"/>
      <c r="F56" s="24"/>
      <c r="G56" s="24"/>
      <c r="H56" s="24"/>
      <c r="I56" s="24"/>
      <c r="J56" s="34"/>
    </row>
    <row r="57" spans="1:10" x14ac:dyDescent="0.2">
      <c r="A57" s="33"/>
      <c r="B57" s="24"/>
      <c r="C57" s="24"/>
      <c r="D57" s="24"/>
      <c r="E57" s="24"/>
      <c r="F57" s="24"/>
      <c r="G57" s="24"/>
      <c r="H57" s="24"/>
      <c r="I57" s="24"/>
      <c r="J57" s="34"/>
    </row>
    <row r="58" spans="1:10" x14ac:dyDescent="0.2">
      <c r="A58" s="33"/>
      <c r="B58" s="24"/>
      <c r="C58" s="24"/>
      <c r="D58" s="24"/>
      <c r="E58" s="24"/>
      <c r="F58" s="24"/>
      <c r="G58" s="24"/>
      <c r="H58" s="24"/>
      <c r="I58" s="24"/>
      <c r="J58" s="34"/>
    </row>
    <row r="59" spans="1:10" ht="13.5" thickBot="1" x14ac:dyDescent="0.25">
      <c r="A59" s="73"/>
      <c r="B59" s="74"/>
      <c r="C59" s="74"/>
      <c r="D59" s="74" t="str">
        <f>H17</f>
        <v>БОЯРОВ В.В. (ВК, г. Саранск)</v>
      </c>
      <c r="E59" s="74"/>
      <c r="F59" s="74"/>
      <c r="G59" s="74" t="str">
        <f>H18</f>
        <v>БУКОВА О.Ю. (IК, г. Пенза)</v>
      </c>
      <c r="H59" s="74"/>
      <c r="I59" s="74" t="str">
        <f>H19</f>
        <v>КОЧЕТКОВ Д.А. (ВК, г. Саранск)</v>
      </c>
      <c r="J59" s="75"/>
    </row>
    <row r="60" spans="1:10" ht="13.5" thickTop="1" x14ac:dyDescent="0.2"/>
  </sheetData>
  <mergeCells count="28">
    <mergeCell ref="A1:K1"/>
    <mergeCell ref="A2:K2"/>
    <mergeCell ref="A4:K4"/>
    <mergeCell ref="A5:K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44:D44"/>
    <mergeCell ref="G44:J44"/>
    <mergeCell ref="A53:C53"/>
    <mergeCell ref="D53:F53"/>
    <mergeCell ref="G53:H53"/>
    <mergeCell ref="I53:J53"/>
    <mergeCell ref="A54:E54"/>
    <mergeCell ref="F54:J54"/>
    <mergeCell ref="A59:C59"/>
    <mergeCell ref="G59:H59"/>
    <mergeCell ref="I59:J59"/>
    <mergeCell ref="D59:F59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2022-05-03T10:09:10Z</cp:lastPrinted>
  <dcterms:created xsi:type="dcterms:W3CDTF">1996-10-08T23:32:33Z</dcterms:created>
  <dcterms:modified xsi:type="dcterms:W3CDTF">2022-05-03T10:12:15Z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