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5" yWindow="-105" windowWidth="19440" windowHeight="12570" tabRatio="789"/>
  </bookViews>
  <sheets>
    <sheet name="ВС 26.04 КЛАССИК" sheetId="126" r:id="rId1"/>
  </sheets>
  <definedNames>
    <definedName name="_xlnm._FilterDatabase" localSheetId="0" hidden="1">'ВС 26.04 КЛАССИК'!$A$22:$G$22</definedName>
  </definedNames>
  <calcPr calcId="145621"/>
</workbook>
</file>

<file path=xl/calcChain.xml><?xml version="1.0" encoding="utf-8"?>
<calcChain xmlns="http://schemas.openxmlformats.org/spreadsheetml/2006/main">
  <c r="I42" i="126" l="1"/>
  <c r="E42" i="126"/>
  <c r="A42" i="126"/>
  <c r="K34" i="126"/>
  <c r="H34" i="126"/>
  <c r="K33" i="126"/>
  <c r="H33" i="126"/>
  <c r="K32" i="126"/>
  <c r="H32" i="126"/>
  <c r="K31" i="126"/>
  <c r="H31" i="126"/>
  <c r="K30" i="126"/>
  <c r="K29" i="126"/>
  <c r="K28" i="126"/>
  <c r="H30" i="126" l="1"/>
  <c r="H29" i="126" s="1"/>
</calcChain>
</file>

<file path=xl/sharedStrings.xml><?xml version="1.0" encoding="utf-8"?>
<sst xmlns="http://schemas.openxmlformats.org/spreadsheetml/2006/main" count="85" uniqueCount="79">
  <si>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</si>
  <si>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</si>
  <si>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</si>
  <si>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</si>
  <si>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</si>
  <si>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</si>
  <si>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</si>
  <si>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</si>
  <si>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</si>
  <si>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</si>
  <si>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</si>
  <si>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</si>
  <si>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</si>
  <si>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</si>
  <si>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</si>
  <si>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</si>
  <si>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</si>
  <si>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</si>
  <si>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</si>
  <si>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</si>
  <si>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</si>
  <si>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</si>
  <si>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</si>
  <si>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</si>
  <si>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</si>
  <si>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</si>
  <si>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</si>
  <si>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</si>
  <si>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</si>
  <si>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</si>
  <si>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</si>
  <si>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</si>
  <si>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</si>
  <si>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</si>
  <si>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</si>
  <si>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</si>
  <si>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</si>
  <si>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</si>
  <si>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</si>
  <si>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</si>
  <si>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</si>
  <si>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</si>
  <si>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</si>
  <si>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</si>
  <si>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</si>
  <si>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</si>
  <si>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</si>
  <si>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</si>
  <si>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</si>
  <si>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Юниорки 17-18 лет</t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</si>
  <si>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</si>
  <si>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</si>
  <si>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</si>
  <si>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</si>
  <si>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</si>
  <si>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</si>
  <si>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</si>
  <si>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</si>
  <si>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</si>
  <si>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3 м</t>
  </si>
  <si>
    <t>БУКОВА О.Ю.(IК, г. Пенза)</t>
  </si>
  <si>
    <t>372 м</t>
  </si>
  <si>
    <t>КОЧЕТКОВ Д.А. (ВК, г. Саранск)</t>
  </si>
  <si>
    <t>555</t>
  </si>
  <si>
    <t>10090064076</t>
  </si>
  <si>
    <t>Комарова Авелина</t>
  </si>
  <si>
    <t>31.10.2006</t>
  </si>
  <si>
    <t>Пензенская обл.</t>
  </si>
  <si>
    <t>583</t>
  </si>
  <si>
    <t>10090061955</t>
  </si>
  <si>
    <t>Алексеева Анна</t>
  </si>
  <si>
    <t>16.10.2007</t>
  </si>
  <si>
    <t>43</t>
  </si>
  <si>
    <t>10090061753</t>
  </si>
  <si>
    <t>Ажнакина Анастасия</t>
  </si>
  <si>
    <t>01.03.2007</t>
  </si>
  <si>
    <t>МЕЖРЕГИОНАЛЬНЫЕ СОРЕВНОВАНИЯ (ППФО)</t>
  </si>
  <si>
    <t>№ ЕКП 2024: 2008580018019395</t>
  </si>
  <si>
    <t>ДАТА ПРОВЕДЕНИЯ: 21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</si>
</sst>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5" fontId="8" fillId="0" borderId="39" xfId="2" applyNumberFormat="1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165" fontId="8" fillId="0" borderId="38" xfId="2" applyNumberFormat="1" applyFont="1" applyBorder="1" applyAlignment="1">
      <alignment vertical="center"/>
    </xf>
    <xf numFmtId="0" fontId="8" fillId="0" borderId="22" xfId="2" applyFont="1" applyBorder="1" applyAlignment="1">
      <alignment vertical="center"/>
    </xf>
    <xf numFmtId="0" fontId="16" fillId="2" borderId="40" xfId="8" applyFont="1" applyFill="1" applyBorder="1" applyAlignment="1">
      <alignment horizontal="center"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14" fontId="16" fillId="2" borderId="41" xfId="8" applyNumberFormat="1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vertical="center"/>
    </xf>
    <xf numFmtId="0" fontId="16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6841</xdr:colOff>
      <xdr:row>0</xdr:row>
      <xdr:rowOff>36109</xdr:rowOff>
    </xdr:from>
    <xdr:to>
      <xdr:col>2</xdr:col>
      <xdr:colOff>21658</xdr:colOff>
      <xdr:row>3</xdr:row>
      <xdr:rowOff>216026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1" y="36109"/>
          <a:ext cx="999789" cy="99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88" zoomScaleNormal="100" zoomScaleSheetLayoutView="88" workbookViewId="0">
      <selection activeCell="B23" sqref="B23:G25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30.5703125" style="2" customWidth="1"/>
    <col min="5" max="5" width="11.7109375" style="14" customWidth="1"/>
    <col min="6" max="6" width="10.28515625" style="2" customWidth="1"/>
    <col min="7" max="7" width="32" style="2" customWidth="1"/>
    <col min="8" max="9" width="11.42578125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39" t="s">
        <v>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1" x14ac:dyDescent="0.2">
      <c r="A2" s="139" t="s">
        <v>27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21" x14ac:dyDescent="0.2">
      <c r="A3" s="139" t="s">
        <v>53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21" x14ac:dyDescent="0.2">
      <c r="A4" s="139" t="s">
        <v>54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ht="21" x14ac:dyDescent="0.2">
      <c r="A5" s="139" t="s">
        <v>55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28.5" x14ac:dyDescent="0.2">
      <c r="A6" s="133" t="s">
        <v>76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21" x14ac:dyDescent="0.2">
      <c r="A7" s="134" t="s">
        <v>11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ht="21.75" thickBot="1" x14ac:dyDescent="0.25">
      <c r="A8" s="135" t="s">
        <v>24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19.5" thickTop="1" x14ac:dyDescent="0.2">
      <c r="A9" s="136" t="s">
        <v>16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</row>
    <row r="10" spans="1:11" ht="18.75" x14ac:dyDescent="0.2">
      <c r="A10" s="108" t="s">
        <v>45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10"/>
    </row>
    <row r="11" spans="1:11" ht="18.75" x14ac:dyDescent="0.2">
      <c r="A11" s="108" t="s">
        <v>49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10"/>
    </row>
    <row r="12" spans="1:11" ht="21" x14ac:dyDescent="0.2">
      <c r="A12" s="130" t="s">
        <v>24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2"/>
    </row>
    <row r="13" spans="1:11" ht="15.75" x14ac:dyDescent="0.2">
      <c r="A13" s="120" t="s">
        <v>56</v>
      </c>
      <c r="B13" s="121"/>
      <c r="C13" s="121"/>
      <c r="D13" s="121"/>
      <c r="E13" s="3"/>
      <c r="F13" s="94" t="s">
        <v>57</v>
      </c>
      <c r="G13" s="94"/>
      <c r="H13" s="16"/>
      <c r="I13" s="16"/>
      <c r="J13" s="4"/>
      <c r="K13" s="5" t="s">
        <v>51</v>
      </c>
    </row>
    <row r="14" spans="1:11" ht="15.75" x14ac:dyDescent="0.2">
      <c r="A14" s="122" t="s">
        <v>78</v>
      </c>
      <c r="B14" s="123"/>
      <c r="C14" s="123"/>
      <c r="D14" s="123"/>
      <c r="E14" s="6"/>
      <c r="F14" s="41" t="s">
        <v>58</v>
      </c>
      <c r="G14" s="41"/>
      <c r="H14" s="17"/>
      <c r="I14" s="17"/>
      <c r="J14" s="7"/>
      <c r="K14" s="8" t="s">
        <v>77</v>
      </c>
    </row>
    <row r="15" spans="1:11" ht="15" x14ac:dyDescent="0.2">
      <c r="A15" s="124" t="s">
        <v>6</v>
      </c>
      <c r="B15" s="125"/>
      <c r="C15" s="125"/>
      <c r="D15" s="125"/>
      <c r="E15" s="125"/>
      <c r="F15" s="125"/>
      <c r="G15" s="126"/>
      <c r="H15" s="127" t="s">
        <v>0</v>
      </c>
      <c r="I15" s="128"/>
      <c r="J15" s="128"/>
      <c r="K15" s="129"/>
    </row>
    <row r="16" spans="1:11" ht="15" x14ac:dyDescent="0.2">
      <c r="A16" s="18" t="s">
        <v>12</v>
      </c>
      <c r="B16" s="9"/>
      <c r="C16" s="9"/>
      <c r="D16" s="19"/>
      <c r="E16" s="20"/>
      <c r="F16" s="19"/>
      <c r="G16" s="10" t="s">
        <v>50</v>
      </c>
      <c r="H16" s="55" t="s">
        <v>29</v>
      </c>
      <c r="I16" s="56"/>
      <c r="J16" s="56"/>
      <c r="K16" s="57"/>
    </row>
    <row r="17" spans="1:11" ht="15" x14ac:dyDescent="0.2">
      <c r="A17" s="18" t="s">
        <v>13</v>
      </c>
      <c r="B17" s="9"/>
      <c r="C17" s="9"/>
      <c r="D17" s="10"/>
      <c r="E17" s="40"/>
      <c r="F17" s="21"/>
      <c r="G17" s="58" t="s">
        <v>52</v>
      </c>
      <c r="H17" s="55" t="s">
        <v>31</v>
      </c>
      <c r="I17" s="56"/>
      <c r="J17" s="56"/>
      <c r="K17" s="76" t="s">
        <v>59</v>
      </c>
    </row>
    <row r="18" spans="1:11" ht="15" x14ac:dyDescent="0.2">
      <c r="A18" s="18" t="s">
        <v>14</v>
      </c>
      <c r="B18" s="9"/>
      <c r="C18" s="9"/>
      <c r="D18" s="10"/>
      <c r="E18" s="40"/>
      <c r="F18" s="21"/>
      <c r="G18" s="58" t="s">
        <v>60</v>
      </c>
      <c r="H18" s="55" t="s">
        <v>32</v>
      </c>
      <c r="I18" s="56"/>
      <c r="J18" s="56"/>
      <c r="K18" s="76" t="s">
        <v>61</v>
      </c>
    </row>
    <row r="19" spans="1:11" ht="15.75" thickBot="1" x14ac:dyDescent="0.25">
      <c r="A19" s="18" t="s">
        <v>10</v>
      </c>
      <c r="B19" s="42"/>
      <c r="C19" s="42"/>
      <c r="D19" s="21"/>
      <c r="F19" s="44"/>
      <c r="G19" s="59" t="s">
        <v>62</v>
      </c>
      <c r="H19" s="43" t="s">
        <v>30</v>
      </c>
      <c r="I19" s="60"/>
      <c r="J19" s="39"/>
      <c r="K19" s="77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88"/>
      <c r="H20" s="22"/>
      <c r="I20" s="22"/>
      <c r="J20" s="12"/>
      <c r="K20" s="12"/>
    </row>
    <row r="21" spans="1:11" ht="25.9" customHeight="1" thickTop="1" x14ac:dyDescent="0.2">
      <c r="A21" s="83" t="s">
        <v>4</v>
      </c>
      <c r="B21" s="84" t="s">
        <v>8</v>
      </c>
      <c r="C21" s="84" t="s">
        <v>23</v>
      </c>
      <c r="D21" s="84" t="s">
        <v>1</v>
      </c>
      <c r="E21" s="85" t="s">
        <v>22</v>
      </c>
      <c r="F21" s="86" t="s">
        <v>5</v>
      </c>
      <c r="G21" s="89" t="s">
        <v>26</v>
      </c>
      <c r="H21" s="118" t="s">
        <v>38</v>
      </c>
      <c r="I21" s="119"/>
      <c r="J21" s="111" t="s">
        <v>18</v>
      </c>
      <c r="K21" s="113" t="s">
        <v>9</v>
      </c>
    </row>
    <row r="22" spans="1:11" ht="13.9" customHeight="1" thickBot="1" x14ac:dyDescent="0.25">
      <c r="A22" s="97"/>
      <c r="B22" s="91"/>
      <c r="C22" s="91"/>
      <c r="D22" s="91"/>
      <c r="E22" s="92"/>
      <c r="F22" s="93"/>
      <c r="G22" s="91"/>
      <c r="H22" s="95"/>
      <c r="I22" s="90"/>
      <c r="J22" s="112"/>
      <c r="K22" s="114"/>
    </row>
    <row r="23" spans="1:11" ht="15.75" x14ac:dyDescent="0.25">
      <c r="A23" s="98">
        <v>1</v>
      </c>
      <c r="B23" s="98" t="s">
        <v>63</v>
      </c>
      <c r="C23" s="98" t="s">
        <v>64</v>
      </c>
      <c r="D23" s="98" t="s">
        <v>65</v>
      </c>
      <c r="E23" s="98" t="s">
        <v>66</v>
      </c>
      <c r="F23" s="98" t="s">
        <v>17</v>
      </c>
      <c r="G23" s="98" t="s">
        <v>67</v>
      </c>
      <c r="H23" s="96"/>
      <c r="I23" s="87"/>
      <c r="J23" s="78"/>
      <c r="K23" s="79"/>
    </row>
    <row r="24" spans="1:11" ht="15.75" x14ac:dyDescent="0.25">
      <c r="A24" s="98">
        <v>2</v>
      </c>
      <c r="B24" s="98" t="s">
        <v>68</v>
      </c>
      <c r="C24" s="98" t="s">
        <v>69</v>
      </c>
      <c r="D24" s="98" t="s">
        <v>70</v>
      </c>
      <c r="E24" s="98" t="s">
        <v>71</v>
      </c>
      <c r="F24" s="98" t="s">
        <v>46</v>
      </c>
      <c r="G24" s="98" t="s">
        <v>67</v>
      </c>
      <c r="H24" s="96"/>
      <c r="I24" s="80"/>
      <c r="J24" s="78"/>
      <c r="K24" s="79"/>
    </row>
    <row r="25" spans="1:11" ht="15.75" x14ac:dyDescent="0.25">
      <c r="A25" s="98">
        <v>3</v>
      </c>
      <c r="B25" s="98" t="s">
        <v>72</v>
      </c>
      <c r="C25" s="98" t="s">
        <v>73</v>
      </c>
      <c r="D25" s="98" t="s">
        <v>74</v>
      </c>
      <c r="E25" s="98" t="s">
        <v>75</v>
      </c>
      <c r="F25" s="98" t="s">
        <v>46</v>
      </c>
      <c r="G25" s="98" t="s">
        <v>67</v>
      </c>
      <c r="H25" s="96"/>
      <c r="I25" s="80"/>
      <c r="J25" s="78"/>
      <c r="K25" s="79"/>
    </row>
    <row r="26" spans="1:11" ht="16.5" thickBot="1" x14ac:dyDescent="0.25">
      <c r="A26" s="23"/>
      <c r="B26" s="24"/>
      <c r="C26" s="24"/>
      <c r="D26" s="1"/>
      <c r="E26" s="25"/>
      <c r="F26" s="15"/>
      <c r="G26" s="15"/>
      <c r="H26" s="26"/>
      <c r="I26" s="26"/>
      <c r="J26" s="27"/>
      <c r="K26" s="27"/>
    </row>
    <row r="27" spans="1:11" ht="15.75" thickTop="1" x14ac:dyDescent="0.2">
      <c r="A27" s="100" t="s">
        <v>3</v>
      </c>
      <c r="B27" s="101"/>
      <c r="C27" s="101"/>
      <c r="D27" s="101"/>
      <c r="E27" s="54"/>
      <c r="F27" s="54"/>
      <c r="G27" s="102" t="s">
        <v>25</v>
      </c>
      <c r="H27" s="102"/>
      <c r="I27" s="101"/>
      <c r="J27" s="102"/>
      <c r="K27" s="103"/>
    </row>
    <row r="28" spans="1:11" x14ac:dyDescent="0.2">
      <c r="A28" s="68" t="s">
        <v>33</v>
      </c>
      <c r="B28" s="21"/>
      <c r="C28" s="21"/>
      <c r="D28" s="69"/>
      <c r="E28" s="29"/>
      <c r="F28" s="66"/>
      <c r="G28" s="28" t="s">
        <v>21</v>
      </c>
      <c r="H28" s="62">
        <v>1</v>
      </c>
      <c r="I28" s="72"/>
      <c r="J28" s="45" t="s">
        <v>19</v>
      </c>
      <c r="K28" s="75">
        <f>COUNTIF(F23:F25,"ЗМС")</f>
        <v>0</v>
      </c>
    </row>
    <row r="29" spans="1:11" x14ac:dyDescent="0.2">
      <c r="A29" s="68" t="s">
        <v>34</v>
      </c>
      <c r="B29" s="21"/>
      <c r="C29" s="21"/>
      <c r="D29" s="69"/>
      <c r="E29" s="2"/>
      <c r="F29" s="67"/>
      <c r="G29" s="30" t="s">
        <v>43</v>
      </c>
      <c r="H29" s="61">
        <f>H30+H33</f>
        <v>3</v>
      </c>
      <c r="I29" s="64"/>
      <c r="J29" s="45" t="s">
        <v>15</v>
      </c>
      <c r="K29" s="75">
        <f>COUNTIF(F23:F25,"МСМК")</f>
        <v>0</v>
      </c>
    </row>
    <row r="30" spans="1:11" x14ac:dyDescent="0.2">
      <c r="A30" s="68" t="s">
        <v>35</v>
      </c>
      <c r="B30" s="21"/>
      <c r="C30" s="21"/>
      <c r="D30" s="69"/>
      <c r="E30" s="2"/>
      <c r="F30" s="67"/>
      <c r="G30" s="30" t="s">
        <v>44</v>
      </c>
      <c r="H30" s="61">
        <f>H31+H32+H34</f>
        <v>3</v>
      </c>
      <c r="I30" s="64"/>
      <c r="J30" s="45" t="s">
        <v>17</v>
      </c>
      <c r="K30" s="75">
        <f>COUNTIF(F23:F25,"МС")</f>
        <v>1</v>
      </c>
    </row>
    <row r="31" spans="1:11" x14ac:dyDescent="0.2">
      <c r="A31" s="68" t="s">
        <v>36</v>
      </c>
      <c r="B31" s="21"/>
      <c r="C31" s="21"/>
      <c r="D31" s="69"/>
      <c r="E31" s="2"/>
      <c r="F31" s="67"/>
      <c r="G31" s="30" t="s">
        <v>39</v>
      </c>
      <c r="H31" s="62">
        <f>COUNT(A23:A25)</f>
        <v>3</v>
      </c>
      <c r="I31" s="63"/>
      <c r="J31" s="45" t="s">
        <v>20</v>
      </c>
      <c r="K31" s="75">
        <f>COUNTIF(F23:F25,"КМС")</f>
        <v>0</v>
      </c>
    </row>
    <row r="32" spans="1:11" x14ac:dyDescent="0.2">
      <c r="A32" s="68"/>
      <c r="B32" s="21"/>
      <c r="C32" s="21"/>
      <c r="D32" s="69"/>
      <c r="E32" s="2"/>
      <c r="F32" s="67"/>
      <c r="G32" s="30" t="s">
        <v>40</v>
      </c>
      <c r="H32" s="62">
        <f>COUNTIF(A23:A25,"НФ")</f>
        <v>0</v>
      </c>
      <c r="I32" s="63"/>
      <c r="J32" s="81" t="s">
        <v>46</v>
      </c>
      <c r="K32" s="75">
        <f>COUNTIF(F23:F25,"1 сп.р.")</f>
        <v>2</v>
      </c>
    </row>
    <row r="33" spans="1:11" x14ac:dyDescent="0.2">
      <c r="A33" s="68"/>
      <c r="B33" s="21"/>
      <c r="C33" s="21"/>
      <c r="D33" s="69"/>
      <c r="E33" s="2"/>
      <c r="F33" s="67"/>
      <c r="G33" s="30" t="s">
        <v>41</v>
      </c>
      <c r="H33" s="47">
        <f>COUNTIF(A23:A25,"НС")</f>
        <v>0</v>
      </c>
      <c r="I33" s="65"/>
      <c r="J33" s="46" t="s">
        <v>48</v>
      </c>
      <c r="K33" s="75">
        <f>COUNTIF(F23:F25,"2 сп.р.")</f>
        <v>0</v>
      </c>
    </row>
    <row r="34" spans="1:11" x14ac:dyDescent="0.2">
      <c r="A34" s="68"/>
      <c r="B34" s="21"/>
      <c r="C34" s="21"/>
      <c r="D34" s="69"/>
      <c r="E34" s="32"/>
      <c r="F34" s="73"/>
      <c r="G34" s="30" t="s">
        <v>42</v>
      </c>
      <c r="H34" s="47">
        <f>COUNTIF(A23:A25,"ДСКВ")</f>
        <v>0</v>
      </c>
      <c r="I34" s="74"/>
      <c r="J34" s="82" t="s">
        <v>47</v>
      </c>
      <c r="K34" s="75">
        <f>COUNTIF(F23:F25,"3 сп.р.")</f>
        <v>0</v>
      </c>
    </row>
    <row r="35" spans="1:11" x14ac:dyDescent="0.2">
      <c r="A35" s="33"/>
      <c r="K35" s="34"/>
    </row>
    <row r="36" spans="1:11" ht="15.75" x14ac:dyDescent="0.2">
      <c r="A36" s="104" t="s">
        <v>2</v>
      </c>
      <c r="B36" s="105"/>
      <c r="C36" s="105"/>
      <c r="D36" s="105"/>
      <c r="E36" s="106" t="s">
        <v>7</v>
      </c>
      <c r="F36" s="106"/>
      <c r="G36" s="106"/>
      <c r="H36" s="106"/>
      <c r="I36" s="106" t="s">
        <v>37</v>
      </c>
      <c r="J36" s="106"/>
      <c r="K36" s="107"/>
    </row>
    <row r="37" spans="1:11" x14ac:dyDescent="0.2">
      <c r="A37" s="33"/>
      <c r="B37" s="2"/>
      <c r="C37" s="2"/>
      <c r="E37" s="2"/>
      <c r="F37" s="29"/>
      <c r="G37" s="29"/>
      <c r="H37" s="29"/>
      <c r="I37" s="29"/>
      <c r="J37" s="29"/>
      <c r="K37" s="38"/>
    </row>
    <row r="38" spans="1:11" x14ac:dyDescent="0.2">
      <c r="A38" s="35"/>
      <c r="D38" s="36"/>
      <c r="E38" s="70"/>
      <c r="F38" s="36"/>
      <c r="G38" s="36"/>
      <c r="H38" s="71"/>
      <c r="I38" s="71"/>
      <c r="J38" s="36"/>
      <c r="K38" s="37"/>
    </row>
    <row r="39" spans="1:11" x14ac:dyDescent="0.2">
      <c r="A39" s="35"/>
      <c r="D39" s="36"/>
      <c r="E39" s="70"/>
      <c r="F39" s="36"/>
      <c r="G39" s="36"/>
      <c r="H39" s="71"/>
      <c r="I39" s="71"/>
      <c r="J39" s="36"/>
      <c r="K39" s="37"/>
    </row>
    <row r="40" spans="1:11" x14ac:dyDescent="0.2">
      <c r="A40" s="35"/>
      <c r="D40" s="36"/>
      <c r="E40" s="70"/>
      <c r="F40" s="36"/>
      <c r="G40" s="36"/>
      <c r="H40" s="71"/>
      <c r="I40" s="71"/>
      <c r="J40" s="36"/>
      <c r="K40" s="37"/>
    </row>
    <row r="41" spans="1:11" x14ac:dyDescent="0.2">
      <c r="A41" s="35"/>
      <c r="D41" s="36"/>
      <c r="E41" s="70"/>
      <c r="F41" s="36"/>
      <c r="G41" s="36"/>
      <c r="H41" s="71"/>
      <c r="I41" s="71"/>
      <c r="J41" s="36"/>
      <c r="K41" s="37"/>
    </row>
    <row r="42" spans="1:11" ht="16.5" thickBot="1" x14ac:dyDescent="0.25">
      <c r="A42" s="115" t="str">
        <f>G18</f>
        <v>БУКОВА О.Ю.(IК, г. Пенза)</v>
      </c>
      <c r="B42" s="116"/>
      <c r="C42" s="116"/>
      <c r="D42" s="116"/>
      <c r="E42" s="116" t="str">
        <f>G17</f>
        <v>БОЯРОВ В.В. (ВК, г. Саранск)</v>
      </c>
      <c r="F42" s="116"/>
      <c r="G42" s="116"/>
      <c r="H42" s="116"/>
      <c r="I42" s="116" t="str">
        <f>G19</f>
        <v>КОЧЕТКОВ Д.А. (ВК, г. Саранск)</v>
      </c>
      <c r="J42" s="116"/>
      <c r="K42" s="117"/>
    </row>
    <row r="43" spans="1:11" ht="13.5" thickTop="1" x14ac:dyDescent="0.2"/>
    <row r="44" spans="1:11" ht="18.75" x14ac:dyDescent="0.2">
      <c r="A44" s="50"/>
      <c r="B44" s="51"/>
      <c r="C44" s="51"/>
      <c r="D44" s="50"/>
      <c r="E44" s="52"/>
      <c r="F44" s="50"/>
      <c r="G44" s="50"/>
      <c r="H44" s="53"/>
      <c r="I44" s="53"/>
      <c r="J44" s="50"/>
      <c r="K44" s="50"/>
    </row>
    <row r="45" spans="1:11" ht="21" x14ac:dyDescent="0.2">
      <c r="A45" s="48"/>
      <c r="B45" s="48"/>
      <c r="C45" s="49"/>
      <c r="D45" s="99"/>
      <c r="E45" s="99"/>
      <c r="F45" s="99"/>
      <c r="G45" s="99"/>
    </row>
    <row r="46" spans="1:11" ht="18.75" x14ac:dyDescent="0.2">
      <c r="D46" s="50"/>
    </row>
  </sheetData>
  <autoFilter ref="A22:G22">
    <sortState ref="A23:G29">
      <sortCondition ref="A22"/>
    </sortState>
  </autoFilter>
  <mergeCells count="28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J21:J22"/>
    <mergeCell ref="K21:K22"/>
    <mergeCell ref="A42:D42"/>
    <mergeCell ref="E42:H42"/>
    <mergeCell ref="I42:K42"/>
    <mergeCell ref="H21:I21"/>
    <mergeCell ref="A13:D13"/>
    <mergeCell ref="A14:D14"/>
    <mergeCell ref="A15:G15"/>
    <mergeCell ref="H15:K15"/>
    <mergeCell ref="A12:K12"/>
    <mergeCell ref="D45:G45"/>
    <mergeCell ref="A27:D27"/>
    <mergeCell ref="G27:K27"/>
    <mergeCell ref="A36:D36"/>
    <mergeCell ref="E36:H36"/>
    <mergeCell ref="I36:K36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Dush4@outlook.com</cp:lastModifiedBy>
  <cp:lastPrinted>2023-09-13T11:33:55Z</cp:lastPrinted>
  <dcterms:created xsi:type="dcterms:W3CDTF">1996-10-08T23:32:33Z</dcterms:created>
  <dcterms:modified xsi:type="dcterms:W3CDTF">2024-06-24T09:28:02Z</dcterms:modified>
</cp:coreProperties>
</file>