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13_ncr:1_{EAB0167F-E57D-49D0-9AC9-C9F76BD3334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г. г. по очкам" sheetId="100" r:id="rId1"/>
  </sheets>
  <definedNames>
    <definedName name="_xlnm.Print_Area" localSheetId="0">'мнг. г. по очкам'!$A$1:$R$104</definedName>
  </definedNames>
  <calcPr calcId="191029"/>
</workbook>
</file>

<file path=xl/calcChain.xml><?xml version="1.0" encoding="utf-8"?>
<calcChain xmlns="http://schemas.openxmlformats.org/spreadsheetml/2006/main">
  <c r="K95" i="100" l="1"/>
  <c r="K94" i="100"/>
  <c r="K93" i="100"/>
  <c r="K92" i="100"/>
  <c r="K91" i="100"/>
  <c r="K90" i="100"/>
  <c r="K89" i="100"/>
  <c r="H95" i="100"/>
  <c r="H94" i="100"/>
  <c r="H93" i="100"/>
  <c r="H92" i="100"/>
  <c r="Q104" i="100"/>
  <c r="H91" i="100" l="1"/>
  <c r="H90" i="100" s="1"/>
  <c r="H104" i="100"/>
  <c r="E104" i="100"/>
</calcChain>
</file>

<file path=xl/sharedStrings.xml><?xml version="1.0" encoding="utf-8"?>
<sst xmlns="http://schemas.openxmlformats.org/spreadsheetml/2006/main" count="144" uniqueCount="90">
  <si>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</si>
  <si>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</si>
  <si>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</si>
  <si>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</si>
  <si>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</si>
  <si>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</si>
  <si>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</si>
  <si>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</si>
  <si>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</si>
  <si>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</si>
  <si>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</si>
  <si>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</si>
  <si>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</si>
  <si>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</si>
  <si>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</si>
  <si>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</si>
  <si>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</si>
  <si>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</si>
  <si>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</si>
  <si>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</si>
  <si>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</si>
  <si>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</si>
  <si>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</si>
  <si>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ПЕРВЕНСТВО РОССИИ</t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</si>
  <si>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</si>
  <si>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</si>
  <si>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</si>
  <si>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</si>
  <si>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</si>
  <si>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</si>
  <si>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</si>
  <si>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</si>
  <si>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ДАТА ПРОВЕДЕНИЯ: 18-23 января 2023 года</t>
  </si>
  <si>
    <t>№ ВРВС: 0080321811Я</t>
  </si>
  <si>
    <t>трек - гонка по очкам - многодневная</t>
  </si>
  <si>
    <t>ОЧКИ И МЕСТО НА ЭТАПАХ</t>
  </si>
  <si>
    <t>№ ЕКП 2024: 2008780022016207</t>
  </si>
  <si>
    <t>Михайлова И.Н. (ВК, Санкт-Петербург)</t>
  </si>
  <si>
    <t>Валова А.С. (ВК, Санкт-Петербург)</t>
  </si>
  <si>
    <t>Соловьев Г.Н. (ВК, Санкт-Петербург)</t>
  </si>
  <si>
    <t>Даньшина Полина</t>
  </si>
  <si>
    <t>МС</t>
  </si>
  <si>
    <t>Новолодская Ангелина</t>
  </si>
  <si>
    <t>КМС</t>
  </si>
  <si>
    <t>Кокарева Аглая</t>
  </si>
  <si>
    <t>Клименко Эвелина</t>
  </si>
  <si>
    <t>Васюкова Валерия</t>
  </si>
  <si>
    <t>Таджиева Алина</t>
  </si>
  <si>
    <t>Ившичева Яна</t>
  </si>
  <si>
    <t>Костина Ольга</t>
  </si>
  <si>
    <t>Соломатина Олеся</t>
  </si>
  <si>
    <t>Журавлева Екатерина</t>
  </si>
  <si>
    <t>Грибова Марина</t>
  </si>
  <si>
    <t>Реппо Эрика</t>
  </si>
  <si>
    <t>Осипова Виктория</t>
  </si>
  <si>
    <t>Желонкина Софья</t>
  </si>
  <si>
    <t>Богданова Алена</t>
  </si>
  <si>
    <t>Булавкина Анастасия</t>
  </si>
  <si>
    <t>Московская область</t>
  </si>
  <si>
    <t>Королева София</t>
  </si>
  <si>
    <t>Жатько Владислава</t>
  </si>
  <si>
    <t>Давыдовская Ольга</t>
  </si>
  <si>
    <t>Касимова Виолетта</t>
  </si>
  <si>
    <t>Деменкова Анастасия</t>
  </si>
  <si>
    <t>Чертихина Юлия</t>
  </si>
  <si>
    <t>Алексеенко Сабрина</t>
  </si>
  <si>
    <t>Иркутская область</t>
  </si>
  <si>
    <t>Кобец Александра</t>
  </si>
  <si>
    <t>Шишкина Виктория</t>
  </si>
  <si>
    <t>Сороколатова Софья</t>
  </si>
  <si>
    <t>Республика Крым</t>
  </si>
  <si>
    <t>Адцеева Софья</t>
  </si>
  <si>
    <t>1 СР</t>
  </si>
  <si>
    <t>Сухорученкова Мария</t>
  </si>
  <si>
    <t>СТАТИСТИКА ГОНКИ</t>
  </si>
  <si>
    <t>t°C 25</t>
  </si>
  <si>
    <t>Субъектов РФ</t>
  </si>
  <si>
    <t>ЗМС</t>
  </si>
  <si>
    <t>Р 991</t>
  </si>
  <si>
    <t>Заявлено</t>
  </si>
  <si>
    <t>МСМК</t>
  </si>
  <si>
    <t>вл. 45%</t>
  </si>
  <si>
    <t>Стартовало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</si>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</sst>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0.0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60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166" fontId="17" fillId="0" borderId="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6" fontId="18" fillId="0" borderId="3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/>
    <xf numFmtId="0" fontId="20" fillId="0" borderId="0" xfId="0" applyFont="1"/>
    <xf numFmtId="166" fontId="17" fillId="0" borderId="19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1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1" fontId="18" fillId="0" borderId="18" xfId="0" applyNumberFormat="1" applyFont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vertical="center"/>
    </xf>
    <xf numFmtId="0" fontId="5" fillId="0" borderId="1" xfId="10" applyFont="1" applyBorder="1" applyAlignment="1">
      <alignment horizontal="left" vertical="center"/>
    </xf>
    <xf numFmtId="49" fontId="5" fillId="0" borderId="1" xfId="1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49" fontId="5" fillId="0" borderId="1" xfId="10" applyNumberFormat="1" applyFont="1" applyBorder="1" applyAlignment="1">
      <alignment horizontal="left" vertical="center"/>
    </xf>
    <xf numFmtId="2" fontId="5" fillId="0" borderId="1" xfId="1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9" xr:uid="{3AC2FD58-FD0E-455D-BC3F-E2527F2BF36D}"/>
    <cellStyle name="Обычный 3" xfId="7" xr:uid="{00000000-0005-0000-0000-000005000000}"/>
    <cellStyle name="Обычный 4" xfId="4" xr:uid="{00000000-0005-0000-0000-000006000000}"/>
    <cellStyle name="Обычный 5" xfId="10" xr:uid="{2873A684-CEDF-48D2-BB8F-EB125A5EAE42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390525</xdr:colOff>
      <xdr:row>5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2</xdr:col>
      <xdr:colOff>169267</xdr:colOff>
      <xdr:row>0</xdr:row>
      <xdr:rowOff>67445</xdr:rowOff>
    </xdr:from>
    <xdr:to>
      <xdr:col>3</xdr:col>
      <xdr:colOff>317500</xdr:colOff>
      <xdr:row>4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67" y="67445"/>
          <a:ext cx="935633" cy="812031"/>
        </a:xfrm>
        <a:prstGeom prst="rect">
          <a:avLst/>
        </a:prstGeom>
      </xdr:spPr>
    </xdr:pic>
    <xdr:clientData/>
  </xdr:twoCellAnchor>
  <xdr:twoCellAnchor editAs="oneCell">
    <xdr:from>
      <xdr:col>16</xdr:col>
      <xdr:colOff>661516</xdr:colOff>
      <xdr:row>0</xdr:row>
      <xdr:rowOff>117231</xdr:rowOff>
    </xdr:from>
    <xdr:to>
      <xdr:col>17</xdr:col>
      <xdr:colOff>497728</xdr:colOff>
      <xdr:row>4</xdr:row>
      <xdr:rowOff>30396</xdr:rowOff>
    </xdr:to>
    <xdr:pic>
      <xdr:nvPicPr>
        <xdr:cNvPr id="4" name="Picture 55">
          <a:extLst>
            <a:ext uri="{FF2B5EF4-FFF2-40B4-BE49-F238E27FC236}">
              <a16:creationId xmlns:a16="http://schemas.microsoft.com/office/drawing/2014/main" id="{FA9F1384-75B2-4969-BB69-8EDF6D6B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483" y="117231"/>
          <a:ext cx="6400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5"/>
  <sheetViews>
    <sheetView tabSelected="1" view="pageBreakPreview" zoomScale="91" zoomScaleNormal="91" zoomScaleSheetLayoutView="91" workbookViewId="0">
      <selection activeCell="H17" sqref="H17:R17"/>
    </sheetView>
  </sheetViews>
  <sheetFormatPr defaultColWidth="8.77734375" defaultRowHeight="13.2" x14ac:dyDescent="0.25"/>
  <cols>
    <col min="1" max="1" width="6.77734375" customWidth="1"/>
    <col min="2" max="2" width="7" customWidth="1"/>
    <col min="3" max="3" width="11.77734375" customWidth="1"/>
    <col min="4" max="4" width="18.88671875" customWidth="1"/>
    <col min="5" max="5" width="11.21875" customWidth="1"/>
    <col min="6" max="6" width="8.109375" customWidth="1"/>
    <col min="7" max="7" width="17.77734375" customWidth="1"/>
    <col min="8" max="8" width="6.77734375" customWidth="1"/>
    <col min="9" max="9" width="4.77734375" customWidth="1"/>
    <col min="10" max="10" width="6.77734375" customWidth="1"/>
    <col min="11" max="15" width="4.21875" customWidth="1"/>
    <col min="16" max="16" width="9.21875" customWidth="1"/>
    <col min="17" max="17" width="11.6640625" customWidth="1"/>
    <col min="18" max="18" width="15.6640625" customWidth="1"/>
  </cols>
  <sheetData>
    <row r="1" spans="1:20" ht="2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0" ht="9.7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0" ht="21" x14ac:dyDescent="0.25">
      <c r="A3" s="106" t="s">
        <v>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0" ht="11.2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20" ht="6.75" customHeight="1" x14ac:dyDescent="0.25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20" ht="28.8" x14ac:dyDescent="0.25">
      <c r="A6" s="105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20" ht="21" x14ac:dyDescent="0.25">
      <c r="A7" s="111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20" ht="8.2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20" ht="18.600000000000001" thickTop="1" x14ac:dyDescent="0.25">
      <c r="A9" s="113" t="s">
        <v>18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</row>
    <row r="10" spans="1:20" ht="18" x14ac:dyDescent="0.25">
      <c r="A10" s="116" t="s">
        <v>34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</row>
    <row r="11" spans="1:20" ht="18" x14ac:dyDescent="0.25">
      <c r="A11" s="119" t="s">
        <v>89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0" ht="8.25" customHeight="1" x14ac:dyDescent="0.25">
      <c r="A12" s="122" t="s">
        <v>22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0" ht="15.6" x14ac:dyDescent="0.25">
      <c r="A13" s="125" t="s">
        <v>29</v>
      </c>
      <c r="B13" s="126"/>
      <c r="C13" s="126"/>
      <c r="D13" s="126"/>
      <c r="E13" s="13"/>
      <c r="F13" s="1"/>
      <c r="G13" s="26" t="s">
        <v>27</v>
      </c>
      <c r="H13" s="21"/>
      <c r="I13" s="21"/>
      <c r="J13" s="21"/>
      <c r="K13" s="21"/>
      <c r="L13" s="21"/>
      <c r="M13" s="21"/>
      <c r="N13" s="21"/>
      <c r="O13" s="21"/>
      <c r="P13" s="21"/>
      <c r="Q13" s="9"/>
      <c r="R13" s="10" t="s">
        <v>33</v>
      </c>
    </row>
    <row r="14" spans="1:20" ht="15.6" x14ac:dyDescent="0.25">
      <c r="A14" s="127" t="s">
        <v>32</v>
      </c>
      <c r="B14" s="128"/>
      <c r="C14" s="128"/>
      <c r="D14" s="128"/>
      <c r="E14" s="14"/>
      <c r="F14" s="2"/>
      <c r="G14" s="42" t="s">
        <v>28</v>
      </c>
      <c r="H14" s="22"/>
      <c r="I14" s="22"/>
      <c r="J14" s="22"/>
      <c r="K14" s="22"/>
      <c r="L14" s="22"/>
      <c r="M14" s="22"/>
      <c r="N14" s="22"/>
      <c r="O14" s="22"/>
      <c r="P14" s="22"/>
      <c r="Q14" s="11"/>
      <c r="R14" s="12" t="s">
        <v>36</v>
      </c>
    </row>
    <row r="15" spans="1:20" ht="14.4" x14ac:dyDescent="0.25">
      <c r="A15" s="129" t="s">
        <v>8</v>
      </c>
      <c r="B15" s="130"/>
      <c r="C15" s="130"/>
      <c r="D15" s="130"/>
      <c r="E15" s="130"/>
      <c r="F15" s="130"/>
      <c r="G15" s="131"/>
      <c r="H15" s="132" t="s">
        <v>1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T15" s="46"/>
    </row>
    <row r="16" spans="1:20" s="75" customFormat="1" ht="3" customHeight="1" x14ac:dyDescent="0.25">
      <c r="A16" s="72"/>
      <c r="B16" s="73"/>
      <c r="C16" s="73"/>
      <c r="D16" s="73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T16" s="76"/>
    </row>
    <row r="17" spans="1:18" ht="14.4" x14ac:dyDescent="0.25">
      <c r="A17" s="17" t="s">
        <v>16</v>
      </c>
      <c r="B17" s="18"/>
      <c r="C17" s="18"/>
      <c r="D17" s="4"/>
      <c r="E17" s="15"/>
      <c r="F17" s="19"/>
      <c r="G17" s="43" t="s">
        <v>37</v>
      </c>
      <c r="H17" s="108" t="s">
        <v>30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10"/>
    </row>
    <row r="18" spans="1:18" ht="14.4" x14ac:dyDescent="0.25">
      <c r="A18" s="17" t="s">
        <v>17</v>
      </c>
      <c r="B18" s="18"/>
      <c r="C18" s="18"/>
      <c r="D18" s="4"/>
      <c r="E18" s="15"/>
      <c r="F18" s="19"/>
      <c r="G18" s="43" t="s">
        <v>38</v>
      </c>
      <c r="H18" s="108" t="s">
        <v>26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18" ht="15" thickBot="1" x14ac:dyDescent="0.3">
      <c r="A19" s="17" t="s">
        <v>14</v>
      </c>
      <c r="B19" s="5"/>
      <c r="C19" s="5"/>
      <c r="D19" s="3"/>
      <c r="E19" s="24"/>
      <c r="F19" s="3"/>
      <c r="G19" s="43" t="s">
        <v>39</v>
      </c>
      <c r="H19" s="108" t="s">
        <v>31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10"/>
    </row>
    <row r="20" spans="1:18" ht="7.5" customHeight="1" thickTop="1" thickBot="1" x14ac:dyDescent="0.3">
      <c r="A20" s="7"/>
      <c r="B20" s="8"/>
      <c r="C20" s="8"/>
      <c r="D20" s="7"/>
      <c r="E20" s="16"/>
      <c r="F20" s="7"/>
      <c r="G20" s="7"/>
      <c r="H20" s="20"/>
      <c r="I20" s="20"/>
      <c r="J20" s="20"/>
      <c r="K20" s="20"/>
      <c r="L20" s="20"/>
      <c r="M20" s="20"/>
      <c r="N20" s="20"/>
      <c r="O20" s="20"/>
      <c r="P20" s="20"/>
      <c r="Q20" s="7"/>
      <c r="R20" s="7"/>
    </row>
    <row r="21" spans="1:18" s="55" customFormat="1" ht="13.5" customHeight="1" thickTop="1" x14ac:dyDescent="0.2">
      <c r="A21" s="137" t="s">
        <v>5</v>
      </c>
      <c r="B21" s="139" t="s">
        <v>11</v>
      </c>
      <c r="C21" s="139" t="s">
        <v>21</v>
      </c>
      <c r="D21" s="139" t="s">
        <v>2</v>
      </c>
      <c r="E21" s="141" t="s">
        <v>20</v>
      </c>
      <c r="F21" s="139" t="s">
        <v>7</v>
      </c>
      <c r="G21" s="139" t="s">
        <v>12</v>
      </c>
      <c r="H21" s="149" t="s">
        <v>35</v>
      </c>
      <c r="I21" s="150"/>
      <c r="J21" s="150"/>
      <c r="K21" s="150"/>
      <c r="L21" s="150"/>
      <c r="M21" s="150"/>
      <c r="N21" s="150"/>
      <c r="O21" s="150"/>
      <c r="P21" s="143" t="s">
        <v>6</v>
      </c>
      <c r="Q21" s="145" t="s">
        <v>19</v>
      </c>
      <c r="R21" s="147" t="s">
        <v>13</v>
      </c>
    </row>
    <row r="22" spans="1:18" s="55" customFormat="1" ht="12" customHeight="1" x14ac:dyDescent="0.2">
      <c r="A22" s="138"/>
      <c r="B22" s="140"/>
      <c r="C22" s="140"/>
      <c r="D22" s="140"/>
      <c r="E22" s="142"/>
      <c r="F22" s="140"/>
      <c r="G22" s="140"/>
      <c r="H22" s="151"/>
      <c r="I22" s="152"/>
      <c r="J22" s="152"/>
      <c r="K22" s="152"/>
      <c r="L22" s="152"/>
      <c r="M22" s="152"/>
      <c r="N22" s="152"/>
      <c r="O22" s="152"/>
      <c r="P22" s="144"/>
      <c r="Q22" s="146"/>
      <c r="R22" s="148"/>
    </row>
    <row r="23" spans="1:18" ht="13.8" x14ac:dyDescent="0.25">
      <c r="A23" s="80">
        <v>1</v>
      </c>
      <c r="B23" s="81">
        <v>43</v>
      </c>
      <c r="C23" s="82">
        <v>10111632836</v>
      </c>
      <c r="D23" s="82" t="s">
        <v>40</v>
      </c>
      <c r="E23" s="83">
        <v>39137</v>
      </c>
      <c r="F23" s="83" t="s">
        <v>41</v>
      </c>
      <c r="G23" s="83" t="s">
        <v>24</v>
      </c>
      <c r="H23" s="88">
        <v>12</v>
      </c>
      <c r="I23" s="80">
        <v>1</v>
      </c>
      <c r="J23" s="88">
        <v>12</v>
      </c>
      <c r="K23" s="80">
        <v>1</v>
      </c>
      <c r="L23" s="88">
        <v>12</v>
      </c>
      <c r="M23" s="80">
        <v>1</v>
      </c>
      <c r="N23" s="88">
        <v>12</v>
      </c>
      <c r="O23" s="80">
        <v>1</v>
      </c>
      <c r="P23" s="91">
        <v>48</v>
      </c>
      <c r="Q23" s="27"/>
      <c r="R23" s="28"/>
    </row>
    <row r="24" spans="1:18" ht="13.8" x14ac:dyDescent="0.25">
      <c r="A24" s="80">
        <v>2</v>
      </c>
      <c r="B24" s="81">
        <v>51</v>
      </c>
      <c r="C24" s="82">
        <v>10124975083</v>
      </c>
      <c r="D24" s="82" t="s">
        <v>42</v>
      </c>
      <c r="E24" s="83">
        <v>40017</v>
      </c>
      <c r="F24" s="83" t="s">
        <v>43</v>
      </c>
      <c r="G24" s="83" t="s">
        <v>24</v>
      </c>
      <c r="H24" s="88">
        <v>10</v>
      </c>
      <c r="I24" s="80">
        <v>2</v>
      </c>
      <c r="J24" s="88">
        <v>8</v>
      </c>
      <c r="K24" s="80">
        <v>3</v>
      </c>
      <c r="L24" s="88">
        <v>10</v>
      </c>
      <c r="M24" s="80">
        <v>2</v>
      </c>
      <c r="N24" s="88">
        <v>6</v>
      </c>
      <c r="O24" s="80">
        <v>5</v>
      </c>
      <c r="P24" s="91">
        <v>34</v>
      </c>
      <c r="Q24" s="27"/>
      <c r="R24" s="56"/>
    </row>
    <row r="25" spans="1:18" ht="13.8" x14ac:dyDescent="0.25">
      <c r="A25" s="80">
        <v>3</v>
      </c>
      <c r="B25" s="81">
        <v>44</v>
      </c>
      <c r="C25" s="82">
        <v>10111631927</v>
      </c>
      <c r="D25" s="82" t="s">
        <v>44</v>
      </c>
      <c r="E25" s="83">
        <v>39348</v>
      </c>
      <c r="F25" s="83" t="s">
        <v>41</v>
      </c>
      <c r="G25" s="83" t="s">
        <v>24</v>
      </c>
      <c r="H25" s="88">
        <v>5</v>
      </c>
      <c r="I25" s="80">
        <v>6</v>
      </c>
      <c r="J25" s="88">
        <v>7</v>
      </c>
      <c r="K25" s="80">
        <v>4</v>
      </c>
      <c r="L25" s="88">
        <v>6</v>
      </c>
      <c r="M25" s="80">
        <v>5</v>
      </c>
      <c r="N25" s="88">
        <v>7</v>
      </c>
      <c r="O25" s="80">
        <v>4</v>
      </c>
      <c r="P25" s="91">
        <v>25</v>
      </c>
      <c r="Q25" s="27"/>
      <c r="R25" s="56"/>
    </row>
    <row r="26" spans="1:18" ht="13.8" x14ac:dyDescent="0.25">
      <c r="A26" s="80">
        <v>4</v>
      </c>
      <c r="B26" s="81">
        <v>127</v>
      </c>
      <c r="C26" s="82">
        <v>10090053164</v>
      </c>
      <c r="D26" s="82" t="s">
        <v>45</v>
      </c>
      <c r="E26" s="83">
        <v>39217</v>
      </c>
      <c r="F26" s="83" t="s">
        <v>43</v>
      </c>
      <c r="G26" s="83" t="s">
        <v>24</v>
      </c>
      <c r="H26" s="88">
        <v>6</v>
      </c>
      <c r="I26" s="80">
        <v>5</v>
      </c>
      <c r="J26" s="88">
        <v>10</v>
      </c>
      <c r="K26" s="80">
        <v>2</v>
      </c>
      <c r="L26" s="88">
        <v>4</v>
      </c>
      <c r="M26" s="80">
        <v>7</v>
      </c>
      <c r="N26" s="88">
        <v>2</v>
      </c>
      <c r="O26" s="80">
        <v>9</v>
      </c>
      <c r="P26" s="91">
        <v>22</v>
      </c>
      <c r="Q26" s="27"/>
      <c r="R26" s="56"/>
    </row>
    <row r="27" spans="1:18" ht="13.8" x14ac:dyDescent="0.25">
      <c r="A27" s="80">
        <v>5</v>
      </c>
      <c r="B27" s="81">
        <v>50</v>
      </c>
      <c r="C27" s="82">
        <v>10127617931</v>
      </c>
      <c r="D27" s="82" t="s">
        <v>46</v>
      </c>
      <c r="E27" s="83">
        <v>39814</v>
      </c>
      <c r="F27" s="83" t="s">
        <v>43</v>
      </c>
      <c r="G27" s="83" t="s">
        <v>24</v>
      </c>
      <c r="H27" s="88"/>
      <c r="I27" s="80">
        <v>15</v>
      </c>
      <c r="J27" s="88">
        <v>3</v>
      </c>
      <c r="K27" s="80">
        <v>8</v>
      </c>
      <c r="L27" s="88">
        <v>7</v>
      </c>
      <c r="M27" s="80">
        <v>4</v>
      </c>
      <c r="N27" s="88">
        <v>10</v>
      </c>
      <c r="O27" s="80">
        <v>2</v>
      </c>
      <c r="P27" s="91">
        <v>20</v>
      </c>
      <c r="Q27" s="27"/>
      <c r="R27" s="28"/>
    </row>
    <row r="28" spans="1:18" ht="13.8" x14ac:dyDescent="0.25">
      <c r="A28" s="80">
        <v>6</v>
      </c>
      <c r="B28" s="81">
        <v>95</v>
      </c>
      <c r="C28" s="82">
        <v>10123783704</v>
      </c>
      <c r="D28" s="82" t="s">
        <v>47</v>
      </c>
      <c r="E28" s="83">
        <v>39323</v>
      </c>
      <c r="F28" s="83" t="s">
        <v>43</v>
      </c>
      <c r="G28" s="83" t="s">
        <v>24</v>
      </c>
      <c r="H28" s="88">
        <v>3</v>
      </c>
      <c r="I28" s="80">
        <v>8</v>
      </c>
      <c r="J28" s="88">
        <v>4</v>
      </c>
      <c r="K28" s="80">
        <v>7</v>
      </c>
      <c r="L28" s="88">
        <v>3</v>
      </c>
      <c r="M28" s="80">
        <v>8</v>
      </c>
      <c r="N28" s="88">
        <v>4</v>
      </c>
      <c r="O28" s="80">
        <v>7</v>
      </c>
      <c r="P28" s="91">
        <v>14</v>
      </c>
      <c r="Q28" s="27"/>
      <c r="R28" s="56"/>
    </row>
    <row r="29" spans="1:18" ht="13.8" x14ac:dyDescent="0.25">
      <c r="A29" s="80">
        <v>7</v>
      </c>
      <c r="B29" s="81">
        <v>45</v>
      </c>
      <c r="C29" s="82">
        <v>10125032576</v>
      </c>
      <c r="D29" s="82" t="s">
        <v>48</v>
      </c>
      <c r="E29" s="83">
        <v>39562</v>
      </c>
      <c r="F29" s="83" t="s">
        <v>43</v>
      </c>
      <c r="G29" s="83" t="s">
        <v>24</v>
      </c>
      <c r="H29" s="88">
        <v>8</v>
      </c>
      <c r="I29" s="80">
        <v>3</v>
      </c>
      <c r="J29" s="88">
        <v>1</v>
      </c>
      <c r="K29" s="80">
        <v>10</v>
      </c>
      <c r="L29" s="88"/>
      <c r="M29" s="80">
        <v>12</v>
      </c>
      <c r="N29" s="88"/>
      <c r="O29" s="80">
        <v>13</v>
      </c>
      <c r="P29" s="91">
        <v>9</v>
      </c>
      <c r="Q29" s="27"/>
      <c r="R29" s="56"/>
    </row>
    <row r="30" spans="1:18" ht="13.8" x14ac:dyDescent="0.25">
      <c r="A30" s="80">
        <v>8</v>
      </c>
      <c r="B30" s="81">
        <v>48</v>
      </c>
      <c r="C30" s="82">
        <v>10137271047</v>
      </c>
      <c r="D30" s="82" t="s">
        <v>49</v>
      </c>
      <c r="E30" s="83">
        <v>40018</v>
      </c>
      <c r="F30" s="83" t="s">
        <v>43</v>
      </c>
      <c r="G30" s="83" t="s">
        <v>24</v>
      </c>
      <c r="H30" s="88"/>
      <c r="I30" s="80">
        <v>19</v>
      </c>
      <c r="J30" s="88"/>
      <c r="K30" s="80">
        <v>12</v>
      </c>
      <c r="L30" s="88">
        <v>8</v>
      </c>
      <c r="M30" s="80">
        <v>3</v>
      </c>
      <c r="N30" s="89"/>
      <c r="O30" s="80">
        <v>12</v>
      </c>
      <c r="P30" s="91">
        <v>8</v>
      </c>
      <c r="Q30" s="27"/>
      <c r="R30" s="56"/>
    </row>
    <row r="31" spans="1:18" ht="13.8" x14ac:dyDescent="0.25">
      <c r="A31" s="80">
        <v>9</v>
      </c>
      <c r="B31" s="81">
        <v>47</v>
      </c>
      <c r="C31" s="82">
        <v>10137270845</v>
      </c>
      <c r="D31" s="82" t="s">
        <v>50</v>
      </c>
      <c r="E31" s="83">
        <v>39844</v>
      </c>
      <c r="F31" s="83" t="s">
        <v>43</v>
      </c>
      <c r="G31" s="83" t="s">
        <v>24</v>
      </c>
      <c r="H31" s="88">
        <v>1</v>
      </c>
      <c r="I31" s="80">
        <v>10</v>
      </c>
      <c r="J31" s="88"/>
      <c r="K31" s="80">
        <v>23</v>
      </c>
      <c r="L31" s="88">
        <v>5</v>
      </c>
      <c r="M31" s="80">
        <v>6</v>
      </c>
      <c r="N31" s="88"/>
      <c r="O31" s="80">
        <v>18</v>
      </c>
      <c r="P31" s="91">
        <v>6</v>
      </c>
      <c r="Q31" s="27"/>
      <c r="R31" s="28"/>
    </row>
    <row r="32" spans="1:18" ht="13.8" x14ac:dyDescent="0.25">
      <c r="A32" s="80">
        <v>10</v>
      </c>
      <c r="B32" s="80">
        <v>96</v>
      </c>
      <c r="C32" s="82">
        <v>10111016480</v>
      </c>
      <c r="D32" s="82" t="s">
        <v>51</v>
      </c>
      <c r="E32" s="83">
        <v>38870</v>
      </c>
      <c r="F32" s="83" t="s">
        <v>43</v>
      </c>
      <c r="G32" s="83" t="s">
        <v>24</v>
      </c>
      <c r="H32" s="88"/>
      <c r="I32" s="80">
        <v>14</v>
      </c>
      <c r="J32" s="88"/>
      <c r="K32" s="80">
        <v>13</v>
      </c>
      <c r="L32" s="89"/>
      <c r="M32" s="80">
        <v>15</v>
      </c>
      <c r="N32" s="88">
        <v>5</v>
      </c>
      <c r="O32" s="80">
        <v>6</v>
      </c>
      <c r="P32" s="91">
        <v>5</v>
      </c>
      <c r="Q32" s="27"/>
      <c r="R32" s="56"/>
    </row>
    <row r="33" spans="1:18" ht="13.8" x14ac:dyDescent="0.25">
      <c r="A33" s="80">
        <v>11</v>
      </c>
      <c r="B33" s="81">
        <v>46</v>
      </c>
      <c r="C33" s="82">
        <v>10137268320</v>
      </c>
      <c r="D33" s="82" t="s">
        <v>52</v>
      </c>
      <c r="E33" s="83">
        <v>39488</v>
      </c>
      <c r="F33" s="83" t="s">
        <v>43</v>
      </c>
      <c r="G33" s="83" t="s">
        <v>24</v>
      </c>
      <c r="H33" s="88">
        <v>4</v>
      </c>
      <c r="I33" s="80">
        <v>7</v>
      </c>
      <c r="J33" s="88"/>
      <c r="K33" s="80">
        <v>17</v>
      </c>
      <c r="L33" s="88"/>
      <c r="M33" s="80">
        <v>22</v>
      </c>
      <c r="N33" s="90"/>
      <c r="O33" s="80">
        <v>16</v>
      </c>
      <c r="P33" s="91">
        <v>4</v>
      </c>
      <c r="Q33" s="27"/>
      <c r="R33" s="56"/>
    </row>
    <row r="34" spans="1:18" ht="13.8" x14ac:dyDescent="0.25">
      <c r="A34" s="80">
        <v>12</v>
      </c>
      <c r="B34" s="81">
        <v>148</v>
      </c>
      <c r="C34" s="82">
        <v>10144646178</v>
      </c>
      <c r="D34" s="82" t="s">
        <v>53</v>
      </c>
      <c r="E34" s="83">
        <v>40295</v>
      </c>
      <c r="F34" s="83" t="s">
        <v>43</v>
      </c>
      <c r="G34" s="83" t="s">
        <v>24</v>
      </c>
      <c r="H34" s="88"/>
      <c r="I34" s="80">
        <v>16</v>
      </c>
      <c r="J34" s="88"/>
      <c r="K34" s="80">
        <v>14</v>
      </c>
      <c r="L34" s="88"/>
      <c r="M34" s="80">
        <v>11</v>
      </c>
      <c r="N34" s="88">
        <v>3</v>
      </c>
      <c r="O34" s="80">
        <v>8</v>
      </c>
      <c r="P34" s="91">
        <v>3</v>
      </c>
      <c r="Q34" s="27"/>
      <c r="R34" s="56"/>
    </row>
    <row r="35" spans="1:18" ht="13.8" x14ac:dyDescent="0.25">
      <c r="A35" s="80">
        <v>13</v>
      </c>
      <c r="B35" s="81">
        <v>98</v>
      </c>
      <c r="C35" s="82">
        <v>10117352200</v>
      </c>
      <c r="D35" s="82" t="s">
        <v>54</v>
      </c>
      <c r="E35" s="83">
        <v>39275</v>
      </c>
      <c r="F35" s="83" t="s">
        <v>43</v>
      </c>
      <c r="G35" s="83" t="s">
        <v>24</v>
      </c>
      <c r="H35" s="88"/>
      <c r="I35" s="80">
        <v>18</v>
      </c>
      <c r="J35" s="88">
        <v>2</v>
      </c>
      <c r="K35" s="80">
        <v>9</v>
      </c>
      <c r="L35" s="88">
        <v>1</v>
      </c>
      <c r="M35" s="80">
        <v>10</v>
      </c>
      <c r="N35" s="89"/>
      <c r="O35" s="80">
        <v>22</v>
      </c>
      <c r="P35" s="91">
        <v>3</v>
      </c>
      <c r="Q35" s="50"/>
      <c r="R35" s="28"/>
    </row>
    <row r="36" spans="1:18" ht="13.8" x14ac:dyDescent="0.25">
      <c r="A36" s="80">
        <v>14</v>
      </c>
      <c r="B36" s="81">
        <v>93</v>
      </c>
      <c r="C36" s="82">
        <v>10111058920</v>
      </c>
      <c r="D36" s="82" t="s">
        <v>55</v>
      </c>
      <c r="E36" s="83">
        <v>38947</v>
      </c>
      <c r="F36" s="83" t="s">
        <v>43</v>
      </c>
      <c r="G36" s="83" t="s">
        <v>24</v>
      </c>
      <c r="H36" s="88"/>
      <c r="I36" s="80">
        <v>21</v>
      </c>
      <c r="J36" s="88"/>
      <c r="K36" s="80">
        <v>16</v>
      </c>
      <c r="L36" s="88">
        <v>2</v>
      </c>
      <c r="M36" s="80">
        <v>9</v>
      </c>
      <c r="N36" s="89"/>
      <c r="O36" s="80">
        <v>20</v>
      </c>
      <c r="P36" s="91">
        <v>2</v>
      </c>
      <c r="Q36" s="27"/>
      <c r="R36" s="56"/>
    </row>
    <row r="37" spans="1:18" ht="13.8" x14ac:dyDescent="0.25">
      <c r="A37" s="80">
        <v>15</v>
      </c>
      <c r="B37" s="81">
        <v>113</v>
      </c>
      <c r="C37" s="82">
        <v>10093069258</v>
      </c>
      <c r="D37" s="82" t="s">
        <v>56</v>
      </c>
      <c r="E37" s="83">
        <v>38836</v>
      </c>
      <c r="F37" s="83" t="s">
        <v>43</v>
      </c>
      <c r="G37" s="83" t="s">
        <v>24</v>
      </c>
      <c r="H37" s="88"/>
      <c r="I37" s="80">
        <v>12</v>
      </c>
      <c r="J37" s="88"/>
      <c r="K37" s="80">
        <v>11</v>
      </c>
      <c r="L37" s="88"/>
      <c r="M37" s="80">
        <v>16</v>
      </c>
      <c r="N37" s="88"/>
      <c r="O37" s="80">
        <v>11</v>
      </c>
      <c r="P37" s="91">
        <v>0</v>
      </c>
      <c r="Q37" s="27"/>
      <c r="R37" s="56"/>
    </row>
    <row r="38" spans="1:18" ht="13.8" x14ac:dyDescent="0.25">
      <c r="A38" s="80">
        <v>16</v>
      </c>
      <c r="B38" s="81">
        <v>211</v>
      </c>
      <c r="C38" s="82">
        <v>10127774747</v>
      </c>
      <c r="D38" s="82" t="s">
        <v>57</v>
      </c>
      <c r="E38" s="83">
        <v>39361</v>
      </c>
      <c r="F38" s="83" t="s">
        <v>43</v>
      </c>
      <c r="G38" s="83" t="s">
        <v>58</v>
      </c>
      <c r="H38" s="88"/>
      <c r="I38" s="80">
        <v>22</v>
      </c>
      <c r="J38" s="88"/>
      <c r="K38" s="80">
        <v>20</v>
      </c>
      <c r="L38" s="89"/>
      <c r="M38" s="80">
        <v>18</v>
      </c>
      <c r="N38" s="89"/>
      <c r="O38" s="80">
        <v>14</v>
      </c>
      <c r="P38" s="91">
        <v>0</v>
      </c>
      <c r="Q38" s="27"/>
      <c r="R38" s="56"/>
    </row>
    <row r="39" spans="1:18" ht="13.8" x14ac:dyDescent="0.25">
      <c r="A39" s="80">
        <v>17</v>
      </c>
      <c r="B39" s="81">
        <v>53</v>
      </c>
      <c r="C39" s="82">
        <v>10144647693</v>
      </c>
      <c r="D39" s="82" t="s">
        <v>59</v>
      </c>
      <c r="E39" s="83">
        <v>40324</v>
      </c>
      <c r="F39" s="83" t="s">
        <v>43</v>
      </c>
      <c r="G39" s="83" t="s">
        <v>24</v>
      </c>
      <c r="H39" s="88"/>
      <c r="I39" s="80">
        <v>17</v>
      </c>
      <c r="J39" s="88"/>
      <c r="K39" s="80">
        <v>19</v>
      </c>
      <c r="L39" s="88"/>
      <c r="M39" s="80">
        <v>13</v>
      </c>
      <c r="N39" s="89"/>
      <c r="O39" s="80">
        <v>15</v>
      </c>
      <c r="P39" s="91">
        <v>0</v>
      </c>
      <c r="Q39" s="50"/>
      <c r="R39" s="69"/>
    </row>
    <row r="40" spans="1:18" ht="13.8" x14ac:dyDescent="0.25">
      <c r="A40" s="80">
        <v>18</v>
      </c>
      <c r="B40" s="81">
        <v>109</v>
      </c>
      <c r="C40" s="82">
        <v>10136971963</v>
      </c>
      <c r="D40" s="82" t="s">
        <v>60</v>
      </c>
      <c r="E40" s="83">
        <v>39973</v>
      </c>
      <c r="F40" s="83" t="s">
        <v>43</v>
      </c>
      <c r="G40" s="83" t="s">
        <v>24</v>
      </c>
      <c r="H40" s="88"/>
      <c r="I40" s="80">
        <v>11</v>
      </c>
      <c r="J40" s="88"/>
      <c r="K40" s="80">
        <v>15</v>
      </c>
      <c r="L40" s="89"/>
      <c r="M40" s="80">
        <v>17</v>
      </c>
      <c r="N40" s="89"/>
      <c r="O40" s="80">
        <v>17</v>
      </c>
      <c r="P40" s="91">
        <v>0</v>
      </c>
      <c r="Q40" s="27"/>
      <c r="R40" s="56"/>
    </row>
    <row r="41" spans="1:18" ht="13.8" x14ac:dyDescent="0.25">
      <c r="A41" s="80">
        <v>19</v>
      </c>
      <c r="B41" s="81">
        <v>99</v>
      </c>
      <c r="C41" s="82">
        <v>10111079330</v>
      </c>
      <c r="D41" s="82" t="s">
        <v>61</v>
      </c>
      <c r="E41" s="83">
        <v>38979</v>
      </c>
      <c r="F41" s="83" t="s">
        <v>43</v>
      </c>
      <c r="G41" s="83" t="s">
        <v>24</v>
      </c>
      <c r="H41" s="88"/>
      <c r="I41" s="80">
        <v>13</v>
      </c>
      <c r="J41" s="88"/>
      <c r="K41" s="80">
        <v>21</v>
      </c>
      <c r="L41" s="88"/>
      <c r="M41" s="80">
        <v>20</v>
      </c>
      <c r="N41" s="80"/>
      <c r="O41" s="80">
        <v>19</v>
      </c>
      <c r="P41" s="91">
        <v>0</v>
      </c>
      <c r="Q41" s="27"/>
      <c r="R41" s="56"/>
    </row>
    <row r="42" spans="1:18" ht="13.8" x14ac:dyDescent="0.25">
      <c r="A42" s="80">
        <v>20</v>
      </c>
      <c r="B42" s="81">
        <v>94</v>
      </c>
      <c r="C42" s="82">
        <v>10105526785</v>
      </c>
      <c r="D42" s="82" t="s">
        <v>62</v>
      </c>
      <c r="E42" s="83">
        <v>39379</v>
      </c>
      <c r="F42" s="83" t="s">
        <v>43</v>
      </c>
      <c r="G42" s="83" t="s">
        <v>24</v>
      </c>
      <c r="H42" s="88"/>
      <c r="I42" s="80">
        <v>20</v>
      </c>
      <c r="J42" s="88"/>
      <c r="K42" s="80">
        <v>18</v>
      </c>
      <c r="L42" s="89"/>
      <c r="M42" s="80">
        <v>19</v>
      </c>
      <c r="N42" s="89"/>
      <c r="O42" s="80">
        <v>21</v>
      </c>
      <c r="P42" s="91">
        <v>0</v>
      </c>
      <c r="Q42" s="27"/>
      <c r="R42" s="56"/>
    </row>
    <row r="43" spans="1:18" ht="13.8" x14ac:dyDescent="0.25">
      <c r="A43" s="80">
        <v>21</v>
      </c>
      <c r="B43" s="81">
        <v>49</v>
      </c>
      <c r="C43" s="82">
        <v>10127774848</v>
      </c>
      <c r="D43" s="82" t="s">
        <v>63</v>
      </c>
      <c r="E43" s="83">
        <v>39967</v>
      </c>
      <c r="F43" s="83" t="s">
        <v>43</v>
      </c>
      <c r="G43" s="83" t="s">
        <v>24</v>
      </c>
      <c r="H43" s="88"/>
      <c r="I43" s="80"/>
      <c r="J43" s="88"/>
      <c r="K43" s="80"/>
      <c r="L43" s="88"/>
      <c r="M43" s="80"/>
      <c r="N43" s="88"/>
      <c r="O43" s="80"/>
      <c r="P43" s="91">
        <v>0</v>
      </c>
      <c r="Q43" s="50"/>
      <c r="R43" s="69"/>
    </row>
    <row r="44" spans="1:18" ht="13.8" x14ac:dyDescent="0.25">
      <c r="A44" s="80">
        <v>22</v>
      </c>
      <c r="B44" s="81">
        <v>143</v>
      </c>
      <c r="C44" s="82">
        <v>10080748238</v>
      </c>
      <c r="D44" s="82" t="s">
        <v>64</v>
      </c>
      <c r="E44" s="83">
        <v>39121</v>
      </c>
      <c r="F44" s="83" t="s">
        <v>41</v>
      </c>
      <c r="G44" s="83" t="s">
        <v>24</v>
      </c>
      <c r="H44" s="88">
        <v>7</v>
      </c>
      <c r="I44" s="80">
        <v>4</v>
      </c>
      <c r="J44" s="88">
        <v>6</v>
      </c>
      <c r="K44" s="80">
        <v>5</v>
      </c>
      <c r="L44" s="88"/>
      <c r="M44" s="80"/>
      <c r="N44" s="88"/>
      <c r="O44" s="80"/>
      <c r="P44" s="91">
        <v>0</v>
      </c>
      <c r="Q44" s="27"/>
      <c r="R44" s="56"/>
    </row>
    <row r="45" spans="1:18" ht="13.8" x14ac:dyDescent="0.25">
      <c r="A45" s="80">
        <v>23</v>
      </c>
      <c r="B45" s="81">
        <v>90</v>
      </c>
      <c r="C45" s="82">
        <v>10117776774</v>
      </c>
      <c r="D45" s="82" t="s">
        <v>65</v>
      </c>
      <c r="E45" s="83">
        <v>39255</v>
      </c>
      <c r="F45" s="83" t="s">
        <v>43</v>
      </c>
      <c r="G45" s="83" t="s">
        <v>66</v>
      </c>
      <c r="H45" s="68"/>
      <c r="I45" s="68"/>
      <c r="J45" s="68"/>
      <c r="K45" s="68"/>
      <c r="L45" s="68"/>
      <c r="M45" s="68"/>
      <c r="N45" s="68"/>
      <c r="O45" s="68"/>
      <c r="P45" s="91">
        <v>0</v>
      </c>
      <c r="Q45" s="27"/>
      <c r="R45" s="78"/>
    </row>
    <row r="46" spans="1:18" ht="14.4" thickBot="1" x14ac:dyDescent="0.3">
      <c r="A46" s="80">
        <v>24</v>
      </c>
      <c r="B46" s="84">
        <v>210</v>
      </c>
      <c r="C46" s="82">
        <v>10130776289</v>
      </c>
      <c r="D46" s="82" t="s">
        <v>67</v>
      </c>
      <c r="E46" s="83">
        <v>38747</v>
      </c>
      <c r="F46" s="83" t="s">
        <v>43</v>
      </c>
      <c r="G46" s="83" t="s">
        <v>58</v>
      </c>
      <c r="H46" s="71"/>
      <c r="I46" s="71"/>
      <c r="J46" s="71"/>
      <c r="K46" s="71"/>
      <c r="L46" s="71"/>
      <c r="M46" s="71"/>
      <c r="N46" s="71"/>
      <c r="O46" s="71"/>
      <c r="P46" s="91">
        <v>0</v>
      </c>
      <c r="Q46" s="48"/>
      <c r="R46" s="79"/>
    </row>
    <row r="47" spans="1:18" ht="13.8" x14ac:dyDescent="0.25">
      <c r="A47" s="80">
        <v>25</v>
      </c>
      <c r="B47" s="84">
        <v>92</v>
      </c>
      <c r="C47" s="82">
        <v>10119123155</v>
      </c>
      <c r="D47" s="82" t="s">
        <v>68</v>
      </c>
      <c r="E47" s="83">
        <v>39607</v>
      </c>
      <c r="F47" s="83" t="s">
        <v>43</v>
      </c>
      <c r="G47" s="83" t="s">
        <v>66</v>
      </c>
      <c r="H47" s="49"/>
      <c r="I47" s="49"/>
      <c r="J47" s="49"/>
      <c r="K47" s="49"/>
      <c r="L47" s="49"/>
      <c r="M47" s="49"/>
      <c r="N47" s="49"/>
      <c r="O47" s="49"/>
      <c r="P47" s="91">
        <v>0</v>
      </c>
      <c r="Q47" s="57"/>
      <c r="R47" s="70"/>
    </row>
    <row r="48" spans="1:18" ht="13.8" x14ac:dyDescent="0.25">
      <c r="A48" s="80">
        <v>26</v>
      </c>
      <c r="B48" s="85">
        <v>273</v>
      </c>
      <c r="C48" s="82">
        <v>10096881863</v>
      </c>
      <c r="D48" s="82" t="s">
        <v>69</v>
      </c>
      <c r="E48" s="83">
        <v>38931</v>
      </c>
      <c r="F48" s="83" t="s">
        <v>43</v>
      </c>
      <c r="G48" s="83" t="s">
        <v>70</v>
      </c>
      <c r="H48" s="47"/>
      <c r="I48" s="47"/>
      <c r="J48" s="47"/>
      <c r="K48" s="47"/>
      <c r="L48" s="47"/>
      <c r="M48" s="47"/>
      <c r="N48" s="47"/>
      <c r="O48" s="47"/>
      <c r="P48" s="91">
        <v>0</v>
      </c>
      <c r="Q48" s="27"/>
      <c r="R48" s="69"/>
    </row>
    <row r="49" spans="1:18" ht="13.8" x14ac:dyDescent="0.25">
      <c r="A49" s="80">
        <v>27</v>
      </c>
      <c r="B49" s="86">
        <v>110</v>
      </c>
      <c r="C49" s="82">
        <v>10136909420</v>
      </c>
      <c r="D49" s="82" t="s">
        <v>71</v>
      </c>
      <c r="E49" s="83">
        <v>40172</v>
      </c>
      <c r="F49" s="83" t="s">
        <v>72</v>
      </c>
      <c r="G49" s="83" t="s">
        <v>24</v>
      </c>
      <c r="H49" s="47"/>
      <c r="I49" s="47"/>
      <c r="J49" s="47"/>
      <c r="K49" s="47"/>
      <c r="L49" s="47"/>
      <c r="M49" s="47"/>
      <c r="N49" s="47"/>
      <c r="O49" s="47"/>
      <c r="P49" s="91">
        <v>0</v>
      </c>
      <c r="Q49" s="27"/>
      <c r="R49" s="69"/>
    </row>
    <row r="50" spans="1:18" ht="14.4" thickBot="1" x14ac:dyDescent="0.3">
      <c r="A50" s="80">
        <v>28</v>
      </c>
      <c r="B50" s="87">
        <v>181</v>
      </c>
      <c r="C50" s="82">
        <v>10096898738</v>
      </c>
      <c r="D50" s="82" t="s">
        <v>73</v>
      </c>
      <c r="E50" s="83">
        <v>39363</v>
      </c>
      <c r="F50" s="83" t="s">
        <v>43</v>
      </c>
      <c r="G50" s="83" t="s">
        <v>24</v>
      </c>
      <c r="H50" s="47"/>
      <c r="I50" s="47"/>
      <c r="J50" s="47"/>
      <c r="K50" s="47"/>
      <c r="L50" s="47"/>
      <c r="M50" s="47"/>
      <c r="N50" s="47"/>
      <c r="O50" s="47"/>
      <c r="P50" s="91">
        <v>0</v>
      </c>
      <c r="Q50" s="27"/>
      <c r="R50" s="69"/>
    </row>
    <row r="51" spans="1:18" ht="13.8" hidden="1" x14ac:dyDescent="0.25">
      <c r="A51" s="77"/>
      <c r="B51" s="68"/>
      <c r="C51" s="68"/>
      <c r="D51" s="51"/>
      <c r="E51" s="67"/>
      <c r="F51" s="50"/>
      <c r="G51" s="53"/>
      <c r="H51" s="47"/>
      <c r="I51" s="47"/>
      <c r="J51" s="47"/>
      <c r="K51" s="47"/>
      <c r="L51" s="47"/>
      <c r="M51" s="47"/>
      <c r="N51" s="47"/>
      <c r="O51" s="47"/>
      <c r="P51" s="47"/>
      <c r="Q51" s="27"/>
      <c r="R51" s="69"/>
    </row>
    <row r="52" spans="1:18" ht="13.8" hidden="1" x14ac:dyDescent="0.25">
      <c r="A52" s="77"/>
      <c r="B52" s="68"/>
      <c r="C52" s="68"/>
      <c r="D52" s="51"/>
      <c r="E52" s="67"/>
      <c r="F52" s="50"/>
      <c r="G52" s="53"/>
      <c r="H52" s="47"/>
      <c r="I52" s="47"/>
      <c r="J52" s="47"/>
      <c r="K52" s="47"/>
      <c r="L52" s="47"/>
      <c r="M52" s="47"/>
      <c r="N52" s="47"/>
      <c r="O52" s="47"/>
      <c r="P52" s="47"/>
      <c r="Q52" s="27"/>
      <c r="R52" s="69"/>
    </row>
    <row r="53" spans="1:18" ht="13.8" hidden="1" x14ac:dyDescent="0.25">
      <c r="A53" s="77"/>
      <c r="B53" s="68"/>
      <c r="C53" s="68"/>
      <c r="D53" s="51"/>
      <c r="E53" s="67"/>
      <c r="F53" s="50"/>
      <c r="G53" s="53"/>
      <c r="H53" s="47"/>
      <c r="I53" s="47"/>
      <c r="J53" s="47"/>
      <c r="K53" s="47"/>
      <c r="L53" s="47"/>
      <c r="M53" s="47"/>
      <c r="N53" s="47"/>
      <c r="O53" s="47"/>
      <c r="P53" s="47"/>
      <c r="Q53" s="27"/>
      <c r="R53" s="69"/>
    </row>
    <row r="54" spans="1:18" ht="13.8" hidden="1" x14ac:dyDescent="0.25">
      <c r="A54" s="77"/>
      <c r="B54" s="68"/>
      <c r="C54" s="68"/>
      <c r="D54" s="51"/>
      <c r="E54" s="67"/>
      <c r="F54" s="50"/>
      <c r="G54" s="53"/>
      <c r="H54" s="47"/>
      <c r="I54" s="47"/>
      <c r="J54" s="47"/>
      <c r="K54" s="47"/>
      <c r="L54" s="47"/>
      <c r="M54" s="47"/>
      <c r="N54" s="47"/>
      <c r="O54" s="47"/>
      <c r="P54" s="47"/>
      <c r="Q54" s="27"/>
      <c r="R54" s="69"/>
    </row>
    <row r="55" spans="1:18" ht="13.8" hidden="1" x14ac:dyDescent="0.25">
      <c r="A55" s="77"/>
      <c r="B55" s="68"/>
      <c r="C55" s="68"/>
      <c r="D55" s="51"/>
      <c r="E55" s="67"/>
      <c r="F55" s="50"/>
      <c r="G55" s="53"/>
      <c r="H55" s="47"/>
      <c r="I55" s="47"/>
      <c r="J55" s="47"/>
      <c r="K55" s="47"/>
      <c r="L55" s="47"/>
      <c r="M55" s="47"/>
      <c r="N55" s="47"/>
      <c r="O55" s="47"/>
      <c r="P55" s="47"/>
      <c r="Q55" s="27"/>
      <c r="R55" s="69"/>
    </row>
    <row r="56" spans="1:18" ht="13.8" hidden="1" x14ac:dyDescent="0.25">
      <c r="A56" s="77"/>
      <c r="B56" s="68"/>
      <c r="C56" s="68"/>
      <c r="D56" s="51"/>
      <c r="E56" s="67"/>
      <c r="F56" s="50"/>
      <c r="G56" s="53"/>
      <c r="H56" s="47"/>
      <c r="I56" s="47"/>
      <c r="J56" s="47"/>
      <c r="K56" s="47"/>
      <c r="L56" s="47"/>
      <c r="M56" s="47"/>
      <c r="N56" s="47"/>
      <c r="O56" s="47"/>
      <c r="P56" s="47"/>
      <c r="Q56" s="27"/>
      <c r="R56" s="69"/>
    </row>
    <row r="57" spans="1:18" ht="13.8" hidden="1" x14ac:dyDescent="0.25">
      <c r="A57" s="77"/>
      <c r="B57" s="68"/>
      <c r="C57" s="68"/>
      <c r="D57" s="51"/>
      <c r="E57" s="67"/>
      <c r="F57" s="50"/>
      <c r="G57" s="53"/>
      <c r="H57" s="47"/>
      <c r="I57" s="47"/>
      <c r="J57" s="47"/>
      <c r="K57" s="47"/>
      <c r="L57" s="47"/>
      <c r="M57" s="47"/>
      <c r="N57" s="47"/>
      <c r="O57" s="47"/>
      <c r="P57" s="47"/>
      <c r="Q57" s="27"/>
      <c r="R57" s="69"/>
    </row>
    <row r="58" spans="1:18" ht="13.8" hidden="1" x14ac:dyDescent="0.25">
      <c r="A58" s="77"/>
      <c r="B58" s="68"/>
      <c r="C58" s="68"/>
      <c r="D58" s="51"/>
      <c r="E58" s="67"/>
      <c r="F58" s="50"/>
      <c r="G58" s="53"/>
      <c r="H58" s="47"/>
      <c r="I58" s="47"/>
      <c r="J58" s="47"/>
      <c r="K58" s="47"/>
      <c r="L58" s="47"/>
      <c r="M58" s="47"/>
      <c r="N58" s="47"/>
      <c r="O58" s="47"/>
      <c r="P58" s="47"/>
      <c r="Q58" s="27"/>
      <c r="R58" s="69"/>
    </row>
    <row r="59" spans="1:18" ht="13.8" hidden="1" x14ac:dyDescent="0.25">
      <c r="A59" s="77"/>
      <c r="B59" s="68"/>
      <c r="C59" s="68"/>
      <c r="D59" s="51"/>
      <c r="E59" s="67"/>
      <c r="F59" s="50"/>
      <c r="G59" s="53"/>
      <c r="H59" s="47"/>
      <c r="I59" s="47"/>
      <c r="J59" s="47"/>
      <c r="K59" s="47"/>
      <c r="L59" s="47"/>
      <c r="M59" s="47"/>
      <c r="N59" s="47"/>
      <c r="O59" s="47"/>
      <c r="P59" s="47"/>
      <c r="Q59" s="27"/>
      <c r="R59" s="69"/>
    </row>
    <row r="60" spans="1:18" ht="13.8" hidden="1" x14ac:dyDescent="0.25">
      <c r="A60" s="77"/>
      <c r="B60" s="68"/>
      <c r="C60" s="68"/>
      <c r="D60" s="51"/>
      <c r="E60" s="67"/>
      <c r="F60" s="50"/>
      <c r="G60" s="53"/>
      <c r="H60" s="47"/>
      <c r="I60" s="47"/>
      <c r="J60" s="47"/>
      <c r="K60" s="47"/>
      <c r="L60" s="47"/>
      <c r="M60" s="47"/>
      <c r="N60" s="47"/>
      <c r="O60" s="47"/>
      <c r="P60" s="47"/>
      <c r="Q60" s="27"/>
      <c r="R60" s="69"/>
    </row>
    <row r="61" spans="1:18" ht="13.8" hidden="1" x14ac:dyDescent="0.25">
      <c r="A61" s="77"/>
      <c r="B61" s="68"/>
      <c r="C61" s="68"/>
      <c r="D61" s="51"/>
      <c r="E61" s="67"/>
      <c r="F61" s="50"/>
      <c r="G61" s="53"/>
      <c r="H61" s="47"/>
      <c r="I61" s="47"/>
      <c r="J61" s="47"/>
      <c r="K61" s="47"/>
      <c r="L61" s="47"/>
      <c r="M61" s="47"/>
      <c r="N61" s="47"/>
      <c r="O61" s="47"/>
      <c r="P61" s="47"/>
      <c r="Q61" s="27"/>
      <c r="R61" s="69"/>
    </row>
    <row r="62" spans="1:18" ht="13.8" hidden="1" x14ac:dyDescent="0.25">
      <c r="A62" s="77"/>
      <c r="B62" s="68"/>
      <c r="C62" s="68"/>
      <c r="D62" s="51"/>
      <c r="E62" s="67"/>
      <c r="F62" s="50"/>
      <c r="G62" s="53"/>
      <c r="H62" s="47"/>
      <c r="I62" s="47"/>
      <c r="J62" s="47"/>
      <c r="K62" s="47"/>
      <c r="L62" s="47"/>
      <c r="M62" s="47"/>
      <c r="N62" s="47"/>
      <c r="O62" s="47"/>
      <c r="P62" s="47"/>
      <c r="Q62" s="27"/>
      <c r="R62" s="69"/>
    </row>
    <row r="63" spans="1:18" ht="13.8" hidden="1" x14ac:dyDescent="0.25">
      <c r="A63" s="77"/>
      <c r="B63" s="68"/>
      <c r="C63" s="68"/>
      <c r="D63" s="51"/>
      <c r="E63" s="67"/>
      <c r="F63" s="50"/>
      <c r="G63" s="53"/>
      <c r="H63" s="47"/>
      <c r="I63" s="47"/>
      <c r="J63" s="47"/>
      <c r="K63" s="47"/>
      <c r="L63" s="47"/>
      <c r="M63" s="47"/>
      <c r="N63" s="47"/>
      <c r="O63" s="47"/>
      <c r="P63" s="47"/>
      <c r="Q63" s="27"/>
      <c r="R63" s="69"/>
    </row>
    <row r="64" spans="1:18" ht="13.8" hidden="1" x14ac:dyDescent="0.25">
      <c r="A64" s="77"/>
      <c r="B64" s="68"/>
      <c r="C64" s="68"/>
      <c r="D64" s="51"/>
      <c r="E64" s="67"/>
      <c r="F64" s="50"/>
      <c r="G64" s="53"/>
      <c r="H64" s="47"/>
      <c r="I64" s="47"/>
      <c r="J64" s="47"/>
      <c r="K64" s="47"/>
      <c r="L64" s="47"/>
      <c r="M64" s="47"/>
      <c r="N64" s="47"/>
      <c r="O64" s="47"/>
      <c r="P64" s="47"/>
      <c r="Q64" s="27"/>
      <c r="R64" s="69"/>
    </row>
    <row r="65" spans="1:18" ht="13.8" hidden="1" x14ac:dyDescent="0.25">
      <c r="A65" s="77"/>
      <c r="B65" s="68"/>
      <c r="C65" s="68"/>
      <c r="D65" s="51"/>
      <c r="E65" s="67"/>
      <c r="F65" s="50"/>
      <c r="G65" s="53"/>
      <c r="H65" s="47"/>
      <c r="I65" s="47"/>
      <c r="J65" s="47"/>
      <c r="K65" s="47"/>
      <c r="L65" s="47"/>
      <c r="M65" s="47"/>
      <c r="N65" s="47"/>
      <c r="O65" s="47"/>
      <c r="P65" s="47"/>
      <c r="Q65" s="27"/>
      <c r="R65" s="69"/>
    </row>
    <row r="66" spans="1:18" ht="13.8" hidden="1" x14ac:dyDescent="0.25">
      <c r="A66" s="77"/>
      <c r="B66" s="68"/>
      <c r="C66" s="68"/>
      <c r="D66" s="51"/>
      <c r="E66" s="67"/>
      <c r="F66" s="50"/>
      <c r="G66" s="53"/>
      <c r="H66" s="47"/>
      <c r="I66" s="47"/>
      <c r="J66" s="47"/>
      <c r="K66" s="47"/>
      <c r="L66" s="47"/>
      <c r="M66" s="47"/>
      <c r="N66" s="47"/>
      <c r="O66" s="47"/>
      <c r="P66" s="47"/>
      <c r="Q66" s="27"/>
      <c r="R66" s="69"/>
    </row>
    <row r="67" spans="1:18" ht="13.8" hidden="1" x14ac:dyDescent="0.25">
      <c r="A67" s="77"/>
      <c r="B67" s="68"/>
      <c r="C67" s="68"/>
      <c r="D67" s="51"/>
      <c r="E67" s="67"/>
      <c r="F67" s="50"/>
      <c r="G67" s="53"/>
      <c r="H67" s="47"/>
      <c r="I67" s="47"/>
      <c r="J67" s="47"/>
      <c r="K67" s="47"/>
      <c r="L67" s="47"/>
      <c r="M67" s="47"/>
      <c r="N67" s="47"/>
      <c r="O67" s="47"/>
      <c r="P67" s="47"/>
      <c r="Q67" s="27"/>
      <c r="R67" s="69"/>
    </row>
    <row r="68" spans="1:18" ht="13.8" hidden="1" x14ac:dyDescent="0.25">
      <c r="A68" s="77"/>
      <c r="B68" s="68"/>
      <c r="C68" s="68"/>
      <c r="D68" s="51"/>
      <c r="E68" s="67"/>
      <c r="F68" s="50"/>
      <c r="G68" s="53"/>
      <c r="H68" s="47"/>
      <c r="I68" s="47"/>
      <c r="J68" s="47"/>
      <c r="K68" s="47"/>
      <c r="L68" s="47"/>
      <c r="M68" s="47"/>
      <c r="N68" s="47"/>
      <c r="O68" s="47"/>
      <c r="P68" s="47"/>
      <c r="Q68" s="27"/>
      <c r="R68" s="69"/>
    </row>
    <row r="69" spans="1:18" ht="13.8" hidden="1" x14ac:dyDescent="0.25">
      <c r="A69" s="77"/>
      <c r="B69" s="68"/>
      <c r="C69" s="68"/>
      <c r="D69" s="51"/>
      <c r="E69" s="67"/>
      <c r="F69" s="50"/>
      <c r="G69" s="53"/>
      <c r="H69" s="47"/>
      <c r="I69" s="47"/>
      <c r="J69" s="47"/>
      <c r="K69" s="47"/>
      <c r="L69" s="47"/>
      <c r="M69" s="47"/>
      <c r="N69" s="47"/>
      <c r="O69" s="47"/>
      <c r="P69" s="47"/>
      <c r="Q69" s="27"/>
      <c r="R69" s="69"/>
    </row>
    <row r="70" spans="1:18" ht="13.8" hidden="1" x14ac:dyDescent="0.25">
      <c r="A70" s="77"/>
      <c r="B70" s="68"/>
      <c r="C70" s="68"/>
      <c r="D70" s="51"/>
      <c r="E70" s="67"/>
      <c r="F70" s="50"/>
      <c r="G70" s="53"/>
      <c r="H70" s="47"/>
      <c r="I70" s="47"/>
      <c r="J70" s="47"/>
      <c r="K70" s="47"/>
      <c r="L70" s="47"/>
      <c r="M70" s="47"/>
      <c r="N70" s="47"/>
      <c r="O70" s="47"/>
      <c r="P70" s="47"/>
      <c r="Q70" s="27"/>
      <c r="R70" s="69"/>
    </row>
    <row r="71" spans="1:18" ht="13.8" hidden="1" x14ac:dyDescent="0.25">
      <c r="A71" s="77"/>
      <c r="B71" s="68"/>
      <c r="C71" s="68"/>
      <c r="D71" s="51"/>
      <c r="E71" s="67"/>
      <c r="F71" s="50"/>
      <c r="G71" s="53"/>
      <c r="H71" s="47"/>
      <c r="I71" s="47"/>
      <c r="J71" s="47"/>
      <c r="K71" s="47"/>
      <c r="L71" s="47"/>
      <c r="M71" s="47"/>
      <c r="N71" s="47"/>
      <c r="O71" s="47"/>
      <c r="P71" s="47"/>
      <c r="Q71" s="27"/>
      <c r="R71" s="69"/>
    </row>
    <row r="72" spans="1:18" ht="13.8" hidden="1" x14ac:dyDescent="0.25">
      <c r="A72" s="77"/>
      <c r="B72" s="68"/>
      <c r="C72" s="68"/>
      <c r="D72" s="51"/>
      <c r="E72" s="67"/>
      <c r="F72" s="50"/>
      <c r="G72" s="53"/>
      <c r="H72" s="47"/>
      <c r="I72" s="47"/>
      <c r="J72" s="47"/>
      <c r="K72" s="47"/>
      <c r="L72" s="47"/>
      <c r="M72" s="47"/>
      <c r="N72" s="47"/>
      <c r="O72" s="47"/>
      <c r="P72" s="47"/>
      <c r="Q72" s="27"/>
      <c r="R72" s="69"/>
    </row>
    <row r="73" spans="1:18" ht="13.8" hidden="1" x14ac:dyDescent="0.25">
      <c r="A73" s="77"/>
      <c r="B73" s="68"/>
      <c r="C73" s="68"/>
      <c r="D73" s="51"/>
      <c r="E73" s="67"/>
      <c r="F73" s="50"/>
      <c r="G73" s="53"/>
      <c r="H73" s="47"/>
      <c r="I73" s="47"/>
      <c r="J73" s="47"/>
      <c r="K73" s="47"/>
      <c r="L73" s="47"/>
      <c r="M73" s="47"/>
      <c r="N73" s="47"/>
      <c r="O73" s="47"/>
      <c r="P73" s="47"/>
      <c r="Q73" s="27"/>
      <c r="R73" s="69"/>
    </row>
    <row r="74" spans="1:18" ht="13.8" hidden="1" x14ac:dyDescent="0.25">
      <c r="A74" s="77"/>
      <c r="B74" s="68"/>
      <c r="C74" s="68"/>
      <c r="D74" s="51"/>
      <c r="E74" s="67"/>
      <c r="F74" s="50"/>
      <c r="G74" s="53"/>
      <c r="H74" s="47"/>
      <c r="I74" s="47"/>
      <c r="J74" s="47"/>
      <c r="K74" s="47"/>
      <c r="L74" s="47"/>
      <c r="M74" s="47"/>
      <c r="N74" s="47"/>
      <c r="O74" s="47"/>
      <c r="P74" s="47"/>
      <c r="Q74" s="27"/>
      <c r="R74" s="69"/>
    </row>
    <row r="75" spans="1:18" ht="13.8" hidden="1" x14ac:dyDescent="0.25">
      <c r="A75" s="77"/>
      <c r="B75" s="68"/>
      <c r="C75" s="68"/>
      <c r="D75" s="51"/>
      <c r="E75" s="67"/>
      <c r="F75" s="50"/>
      <c r="G75" s="53"/>
      <c r="H75" s="47"/>
      <c r="I75" s="47"/>
      <c r="J75" s="47"/>
      <c r="K75" s="47"/>
      <c r="L75" s="47"/>
      <c r="M75" s="47"/>
      <c r="N75" s="47"/>
      <c r="O75" s="47"/>
      <c r="P75" s="47"/>
      <c r="Q75" s="27"/>
      <c r="R75" s="69"/>
    </row>
    <row r="76" spans="1:18" ht="13.8" hidden="1" x14ac:dyDescent="0.25">
      <c r="A76" s="77"/>
      <c r="B76" s="68"/>
      <c r="C76" s="68"/>
      <c r="D76" s="51"/>
      <c r="E76" s="67"/>
      <c r="F76" s="50"/>
      <c r="G76" s="53"/>
      <c r="H76" s="47"/>
      <c r="I76" s="47"/>
      <c r="J76" s="47"/>
      <c r="K76" s="47"/>
      <c r="L76" s="47"/>
      <c r="M76" s="47"/>
      <c r="N76" s="47"/>
      <c r="O76" s="47"/>
      <c r="P76" s="47"/>
      <c r="Q76" s="27"/>
      <c r="R76" s="69"/>
    </row>
    <row r="77" spans="1:18" ht="13.8" hidden="1" x14ac:dyDescent="0.25">
      <c r="A77" s="77"/>
      <c r="B77" s="68"/>
      <c r="C77" s="68"/>
      <c r="D77" s="51"/>
      <c r="E77" s="67"/>
      <c r="F77" s="50"/>
      <c r="G77" s="53"/>
      <c r="H77" s="47"/>
      <c r="I77" s="47"/>
      <c r="J77" s="47"/>
      <c r="K77" s="47"/>
      <c r="L77" s="47"/>
      <c r="M77" s="47"/>
      <c r="N77" s="47"/>
      <c r="O77" s="47"/>
      <c r="P77" s="47"/>
      <c r="Q77" s="27"/>
      <c r="R77" s="69"/>
    </row>
    <row r="78" spans="1:18" ht="13.8" hidden="1" x14ac:dyDescent="0.25">
      <c r="A78" s="77"/>
      <c r="B78" s="68"/>
      <c r="C78" s="68"/>
      <c r="D78" s="51"/>
      <c r="E78" s="67"/>
      <c r="F78" s="50"/>
      <c r="G78" s="53"/>
      <c r="H78" s="47"/>
      <c r="I78" s="47"/>
      <c r="J78" s="47"/>
      <c r="K78" s="47"/>
      <c r="L78" s="47"/>
      <c r="M78" s="47"/>
      <c r="N78" s="47"/>
      <c r="O78" s="47"/>
      <c r="P78" s="47"/>
      <c r="Q78" s="27"/>
      <c r="R78" s="69"/>
    </row>
    <row r="79" spans="1:18" ht="13.8" hidden="1" x14ac:dyDescent="0.25">
      <c r="A79" s="77"/>
      <c r="B79" s="68"/>
      <c r="C79" s="68"/>
      <c r="D79" s="51"/>
      <c r="E79" s="67"/>
      <c r="F79" s="50"/>
      <c r="G79" s="53"/>
      <c r="H79" s="47"/>
      <c r="I79" s="47"/>
      <c r="J79" s="47"/>
      <c r="K79" s="47"/>
      <c r="L79" s="47"/>
      <c r="M79" s="47"/>
      <c r="N79" s="47"/>
      <c r="O79" s="47"/>
      <c r="P79" s="47"/>
      <c r="Q79" s="27"/>
      <c r="R79" s="69"/>
    </row>
    <row r="80" spans="1:18" ht="13.8" hidden="1" x14ac:dyDescent="0.25">
      <c r="A80" s="77"/>
      <c r="B80" s="68"/>
      <c r="C80" s="68"/>
      <c r="D80" s="51"/>
      <c r="E80" s="67"/>
      <c r="F80" s="50"/>
      <c r="G80" s="53"/>
      <c r="H80" s="47"/>
      <c r="I80" s="47"/>
      <c r="J80" s="47"/>
      <c r="K80" s="47"/>
      <c r="L80" s="47"/>
      <c r="M80" s="47"/>
      <c r="N80" s="47"/>
      <c r="O80" s="47"/>
      <c r="P80" s="47"/>
      <c r="Q80" s="27"/>
      <c r="R80" s="69"/>
    </row>
    <row r="81" spans="1:18" ht="13.8" hidden="1" x14ac:dyDescent="0.25">
      <c r="A81" s="77"/>
      <c r="B81" s="68"/>
      <c r="C81" s="68"/>
      <c r="D81" s="51"/>
      <c r="E81" s="67"/>
      <c r="F81" s="50"/>
      <c r="G81" s="53"/>
      <c r="H81" s="47"/>
      <c r="I81" s="47"/>
      <c r="J81" s="47"/>
      <c r="K81" s="47"/>
      <c r="L81" s="47"/>
      <c r="M81" s="47"/>
      <c r="N81" s="47"/>
      <c r="O81" s="47"/>
      <c r="P81" s="47"/>
      <c r="Q81" s="27"/>
      <c r="R81" s="69"/>
    </row>
    <row r="82" spans="1:18" ht="13.8" hidden="1" x14ac:dyDescent="0.25">
      <c r="A82" s="77"/>
      <c r="B82" s="68"/>
      <c r="C82" s="68"/>
      <c r="D82" s="51"/>
      <c r="E82" s="67"/>
      <c r="F82" s="50"/>
      <c r="G82" s="53"/>
      <c r="H82" s="47"/>
      <c r="I82" s="47"/>
      <c r="J82" s="47"/>
      <c r="K82" s="47"/>
      <c r="L82" s="47"/>
      <c r="M82" s="47"/>
      <c r="N82" s="47"/>
      <c r="O82" s="47"/>
      <c r="P82" s="47"/>
      <c r="Q82" s="27"/>
      <c r="R82" s="69"/>
    </row>
    <row r="83" spans="1:18" ht="13.8" hidden="1" x14ac:dyDescent="0.25">
      <c r="A83" s="77"/>
      <c r="B83" s="68"/>
      <c r="C83" s="68"/>
      <c r="D83" s="51"/>
      <c r="E83" s="67"/>
      <c r="F83" s="50"/>
      <c r="G83" s="53"/>
      <c r="H83" s="47"/>
      <c r="I83" s="47"/>
      <c r="J83" s="47"/>
      <c r="K83" s="47"/>
      <c r="L83" s="47"/>
      <c r="M83" s="47"/>
      <c r="N83" s="47"/>
      <c r="O83" s="47"/>
      <c r="P83" s="47"/>
      <c r="Q83" s="27"/>
      <c r="R83" s="69"/>
    </row>
    <row r="84" spans="1:18" ht="13.8" hidden="1" x14ac:dyDescent="0.25">
      <c r="A84" s="77"/>
      <c r="B84" s="68"/>
      <c r="C84" s="68"/>
      <c r="D84" s="51"/>
      <c r="E84" s="67"/>
      <c r="F84" s="50"/>
      <c r="G84" s="53"/>
      <c r="H84" s="47"/>
      <c r="I84" s="47"/>
      <c r="J84" s="47"/>
      <c r="K84" s="47"/>
      <c r="L84" s="47"/>
      <c r="M84" s="47"/>
      <c r="N84" s="47"/>
      <c r="O84" s="47"/>
      <c r="P84" s="47"/>
      <c r="Q84" s="27"/>
      <c r="R84" s="69"/>
    </row>
    <row r="85" spans="1:18" ht="13.8" hidden="1" x14ac:dyDescent="0.25">
      <c r="A85" s="77"/>
      <c r="B85" s="68"/>
      <c r="C85" s="68"/>
      <c r="D85" s="51"/>
      <c r="E85" s="67"/>
      <c r="F85" s="50"/>
      <c r="G85" s="53"/>
      <c r="H85" s="47"/>
      <c r="I85" s="47"/>
      <c r="J85" s="47"/>
      <c r="K85" s="47"/>
      <c r="L85" s="47"/>
      <c r="M85" s="47"/>
      <c r="N85" s="47"/>
      <c r="O85" s="47"/>
      <c r="P85" s="47"/>
      <c r="Q85" s="27"/>
      <c r="R85" s="69"/>
    </row>
    <row r="86" spans="1:18" ht="14.4" hidden="1" thickBot="1" x14ac:dyDescent="0.3">
      <c r="A86" s="77"/>
      <c r="B86" s="68"/>
      <c r="C86" s="68"/>
      <c r="D86" s="51"/>
      <c r="E86" s="67"/>
      <c r="F86" s="50"/>
      <c r="G86" s="53"/>
      <c r="H86" s="47"/>
      <c r="I86" s="47"/>
      <c r="J86" s="47"/>
      <c r="K86" s="47"/>
      <c r="L86" s="47"/>
      <c r="M86" s="47"/>
      <c r="N86" s="47"/>
      <c r="O86" s="47"/>
      <c r="P86" s="47"/>
      <c r="Q86" s="27"/>
      <c r="R86" s="69"/>
    </row>
    <row r="87" spans="1:18" ht="6" customHeight="1" thickTop="1" thickBot="1" x14ac:dyDescent="0.35">
      <c r="A87" s="29"/>
      <c r="B87" s="30"/>
      <c r="C87" s="30"/>
      <c r="D87" s="31"/>
      <c r="E87" s="32"/>
      <c r="F87" s="33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6"/>
      <c r="R87" s="37"/>
    </row>
    <row r="88" spans="1:18" ht="15" thickTop="1" x14ac:dyDescent="0.25">
      <c r="A88" s="135" t="s">
        <v>4</v>
      </c>
      <c r="B88" s="136"/>
      <c r="C88" s="136"/>
      <c r="D88" s="136"/>
      <c r="E88" s="136"/>
      <c r="F88" s="25"/>
      <c r="G88" s="25"/>
      <c r="H88" s="25" t="s">
        <v>74</v>
      </c>
      <c r="I88" s="25"/>
      <c r="J88" s="25"/>
      <c r="K88" s="25"/>
      <c r="L88" s="25"/>
      <c r="M88" s="25"/>
      <c r="N88" s="25"/>
      <c r="O88" s="25"/>
      <c r="P88" s="25"/>
      <c r="Q88" s="25"/>
      <c r="R88" s="92"/>
    </row>
    <row r="89" spans="1:18" ht="13.8" x14ac:dyDescent="0.25">
      <c r="A89" s="93" t="s">
        <v>75</v>
      </c>
      <c r="B89" s="93"/>
      <c r="C89" s="93"/>
      <c r="D89" s="94"/>
      <c r="E89" s="93"/>
      <c r="F89" s="95"/>
      <c r="G89" s="96" t="s">
        <v>76</v>
      </c>
      <c r="H89" s="27">
        <v>4</v>
      </c>
      <c r="I89" s="27"/>
      <c r="J89" s="97" t="s">
        <v>77</v>
      </c>
      <c r="K89" s="27">
        <f>COUNTIF(F23:F97,"ЗМС")</f>
        <v>0</v>
      </c>
      <c r="L89" s="98"/>
      <c r="M89" s="98"/>
      <c r="N89" s="98"/>
      <c r="O89" s="98"/>
      <c r="P89" s="99"/>
      <c r="Q89" s="100"/>
      <c r="R89" s="101"/>
    </row>
    <row r="90" spans="1:18" ht="13.8" x14ac:dyDescent="0.25">
      <c r="A90" s="101" t="s">
        <v>78</v>
      </c>
      <c r="B90" s="101"/>
      <c r="C90" s="93"/>
      <c r="D90" s="102"/>
      <c r="E90" s="93"/>
      <c r="F90" s="95"/>
      <c r="G90" s="103" t="s">
        <v>79</v>
      </c>
      <c r="H90" s="27">
        <f>H91+H95</f>
        <v>28</v>
      </c>
      <c r="I90" s="27"/>
      <c r="J90" s="97" t="s">
        <v>80</v>
      </c>
      <c r="K90" s="27">
        <f>COUNTIF(F23:F97,"МСМК")</f>
        <v>0</v>
      </c>
      <c r="L90" s="98"/>
      <c r="M90" s="98"/>
      <c r="N90" s="98"/>
      <c r="O90" s="98"/>
      <c r="P90" s="99"/>
      <c r="Q90" s="100"/>
      <c r="R90" s="101"/>
    </row>
    <row r="91" spans="1:18" ht="13.8" x14ac:dyDescent="0.25">
      <c r="A91" s="93" t="s">
        <v>81</v>
      </c>
      <c r="B91" s="93"/>
      <c r="C91" s="93"/>
      <c r="D91" s="102"/>
      <c r="E91" s="93"/>
      <c r="F91" s="95"/>
      <c r="G91" s="103" t="s">
        <v>82</v>
      </c>
      <c r="H91" s="27">
        <f>H92+H93+H94</f>
        <v>28</v>
      </c>
      <c r="I91" s="27"/>
      <c r="J91" s="97" t="s">
        <v>41</v>
      </c>
      <c r="K91" s="27">
        <f>COUNTIF(F23:F97,"МС")</f>
        <v>3</v>
      </c>
      <c r="L91" s="98"/>
      <c r="M91" s="98"/>
      <c r="N91" s="98"/>
      <c r="O91" s="98"/>
      <c r="P91" s="99"/>
      <c r="Q91" s="100"/>
      <c r="R91" s="101"/>
    </row>
    <row r="92" spans="1:18" ht="13.8" x14ac:dyDescent="0.25">
      <c r="A92" s="93"/>
      <c r="B92" s="93"/>
      <c r="C92" s="93"/>
      <c r="D92" s="102"/>
      <c r="E92" s="93"/>
      <c r="F92" s="95"/>
      <c r="G92" s="103" t="s">
        <v>83</v>
      </c>
      <c r="H92" s="27">
        <f>COUNT(A23:A97)</f>
        <v>28</v>
      </c>
      <c r="I92" s="27"/>
      <c r="J92" s="97" t="s">
        <v>43</v>
      </c>
      <c r="K92" s="27">
        <f>COUNTIF(F23:F97,"КМС")</f>
        <v>24</v>
      </c>
      <c r="L92" s="98"/>
      <c r="M92" s="98"/>
      <c r="N92" s="98"/>
      <c r="O92" s="98"/>
      <c r="P92" s="99"/>
      <c r="Q92" s="100"/>
      <c r="R92" s="101"/>
    </row>
    <row r="93" spans="1:18" ht="13.8" x14ac:dyDescent="0.25">
      <c r="A93" s="93"/>
      <c r="B93" s="93"/>
      <c r="C93" s="93"/>
      <c r="D93" s="102"/>
      <c r="E93" s="93"/>
      <c r="F93" s="95"/>
      <c r="G93" s="103" t="s">
        <v>84</v>
      </c>
      <c r="H93" s="27">
        <f>COUNTIF(A23:A97,"НФ")</f>
        <v>0</v>
      </c>
      <c r="I93" s="27"/>
      <c r="J93" s="97" t="s">
        <v>72</v>
      </c>
      <c r="K93" s="27">
        <f>COUNTIF(F23:F97,"1 СР")</f>
        <v>1</v>
      </c>
      <c r="L93" s="98"/>
      <c r="M93" s="98"/>
      <c r="N93" s="98"/>
      <c r="O93" s="98"/>
      <c r="P93" s="99"/>
      <c r="Q93" s="100"/>
      <c r="R93" s="101"/>
    </row>
    <row r="94" spans="1:18" ht="13.8" x14ac:dyDescent="0.25">
      <c r="A94" s="93"/>
      <c r="B94" s="93"/>
      <c r="C94" s="93"/>
      <c r="D94" s="102"/>
      <c r="E94" s="93"/>
      <c r="F94" s="95"/>
      <c r="G94" s="103" t="s">
        <v>85</v>
      </c>
      <c r="H94" s="27">
        <f>COUNTIF(A23:A97,"ДСКВ")</f>
        <v>0</v>
      </c>
      <c r="I94" s="27"/>
      <c r="J94" s="104" t="s">
        <v>86</v>
      </c>
      <c r="K94" s="27">
        <f>COUNTIF(F23:F97,"2 СР")</f>
        <v>0</v>
      </c>
      <c r="L94" s="98"/>
      <c r="M94" s="98"/>
      <c r="N94" s="98"/>
      <c r="O94" s="98"/>
      <c r="P94" s="99"/>
      <c r="Q94" s="100"/>
      <c r="R94" s="101"/>
    </row>
    <row r="95" spans="1:18" ht="13.8" x14ac:dyDescent="0.25">
      <c r="A95" s="93"/>
      <c r="B95" s="93"/>
      <c r="C95" s="93"/>
      <c r="D95" s="102"/>
      <c r="E95" s="93"/>
      <c r="F95" s="95"/>
      <c r="G95" s="103" t="s">
        <v>87</v>
      </c>
      <c r="H95" s="27">
        <f>COUNTIF(A23:A97,"НС")</f>
        <v>0</v>
      </c>
      <c r="I95" s="27"/>
      <c r="J95" s="104" t="s">
        <v>88</v>
      </c>
      <c r="K95" s="27">
        <f>COUNTIF(F23:F97,"3 СР")</f>
        <v>0</v>
      </c>
      <c r="L95" s="98"/>
      <c r="M95" s="98"/>
      <c r="N95" s="98"/>
      <c r="O95" s="98"/>
      <c r="P95" s="99"/>
      <c r="Q95" s="100"/>
      <c r="R95" s="101"/>
    </row>
    <row r="96" spans="1:18" ht="13.8" x14ac:dyDescent="0.25">
      <c r="A96" s="61"/>
      <c r="B96" s="45"/>
      <c r="C96" s="62"/>
      <c r="D96" s="45"/>
      <c r="E96" s="66"/>
      <c r="F96" s="45"/>
      <c r="G96" s="63"/>
      <c r="H96" s="52"/>
      <c r="I96" s="52"/>
      <c r="J96" s="54"/>
      <c r="K96" s="54"/>
      <c r="L96" s="52"/>
      <c r="M96" s="52"/>
      <c r="N96" s="52"/>
      <c r="O96" s="52"/>
      <c r="P96" s="54"/>
      <c r="Q96" s="64"/>
      <c r="R96" s="65"/>
    </row>
    <row r="97" spans="1:18" ht="5.25" customHeight="1" x14ac:dyDescent="0.25">
      <c r="A97" s="44"/>
      <c r="B97" s="60"/>
      <c r="C97" s="60"/>
      <c r="D97" s="39"/>
      <c r="E97" s="38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39"/>
      <c r="R97" s="6"/>
    </row>
    <row r="98" spans="1:18" s="58" customFormat="1" ht="14.4" x14ac:dyDescent="0.25">
      <c r="A98" s="129"/>
      <c r="B98" s="130"/>
      <c r="C98" s="130"/>
      <c r="D98" s="130"/>
      <c r="E98" s="130" t="s">
        <v>10</v>
      </c>
      <c r="F98" s="130"/>
      <c r="G98" s="130"/>
      <c r="H98" s="130" t="s">
        <v>3</v>
      </c>
      <c r="I98" s="130"/>
      <c r="J98" s="130"/>
      <c r="K98" s="130"/>
      <c r="L98" s="130"/>
      <c r="M98" s="130"/>
      <c r="N98" s="130"/>
      <c r="O98" s="130"/>
      <c r="P98" s="130"/>
      <c r="Q98" s="130" t="s">
        <v>25</v>
      </c>
      <c r="R98" s="153"/>
    </row>
    <row r="99" spans="1:18" ht="13.8" x14ac:dyDescent="0.25">
      <c r="A99" s="156"/>
      <c r="B99" s="107"/>
      <c r="C99" s="107"/>
      <c r="D99" s="107"/>
      <c r="E99" s="10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8"/>
    </row>
    <row r="100" spans="1:18" ht="13.8" x14ac:dyDescent="0.25">
      <c r="A100" s="59"/>
      <c r="B100" s="60"/>
      <c r="C100" s="60"/>
      <c r="D100" s="60"/>
      <c r="E100" s="41"/>
      <c r="F100" s="60"/>
      <c r="G100" s="60"/>
      <c r="H100" s="40"/>
      <c r="I100" s="40"/>
      <c r="J100" s="40"/>
      <c r="K100" s="40"/>
      <c r="L100" s="40"/>
      <c r="M100" s="40"/>
      <c r="N100" s="40"/>
      <c r="O100" s="40"/>
      <c r="P100" s="40"/>
      <c r="Q100" s="60"/>
      <c r="R100" s="23"/>
    </row>
    <row r="101" spans="1:18" ht="13.8" x14ac:dyDescent="0.25">
      <c r="A101" s="59"/>
      <c r="B101" s="60"/>
      <c r="C101" s="60"/>
      <c r="D101" s="60"/>
      <c r="E101" s="41"/>
      <c r="F101" s="60"/>
      <c r="G101" s="60"/>
      <c r="H101" s="40"/>
      <c r="I101" s="40"/>
      <c r="J101" s="40"/>
      <c r="K101" s="40"/>
      <c r="L101" s="40"/>
      <c r="M101" s="40"/>
      <c r="N101" s="40"/>
      <c r="O101" s="40"/>
      <c r="P101" s="40"/>
      <c r="Q101" s="60"/>
      <c r="R101" s="23"/>
    </row>
    <row r="102" spans="1:18" ht="13.8" x14ac:dyDescent="0.25">
      <c r="A102" s="59"/>
      <c r="B102" s="60"/>
      <c r="C102" s="60"/>
      <c r="D102" s="60"/>
      <c r="E102" s="41"/>
      <c r="F102" s="60"/>
      <c r="G102" s="60"/>
      <c r="H102" s="40"/>
      <c r="I102" s="40"/>
      <c r="J102" s="40"/>
      <c r="K102" s="40"/>
      <c r="L102" s="40"/>
      <c r="M102" s="40"/>
      <c r="N102" s="40"/>
      <c r="O102" s="40"/>
      <c r="P102" s="40"/>
      <c r="Q102" s="60"/>
      <c r="R102" s="23"/>
    </row>
    <row r="103" spans="1:18" ht="13.8" x14ac:dyDescent="0.25">
      <c r="A103" s="59"/>
      <c r="B103" s="60"/>
      <c r="C103" s="60"/>
      <c r="D103" s="60"/>
      <c r="E103" s="41"/>
      <c r="F103" s="60"/>
      <c r="G103" s="60"/>
      <c r="H103" s="40"/>
      <c r="I103" s="40"/>
      <c r="J103" s="40"/>
      <c r="K103" s="40"/>
      <c r="L103" s="40"/>
      <c r="M103" s="40"/>
      <c r="N103" s="40"/>
      <c r="O103" s="40"/>
      <c r="P103" s="40"/>
      <c r="Q103" s="39"/>
      <c r="R103" s="23"/>
    </row>
    <row r="104" spans="1:18" s="46" customFormat="1" ht="14.4" thickBot="1" x14ac:dyDescent="0.3">
      <c r="A104" s="159" t="s">
        <v>22</v>
      </c>
      <c r="B104" s="154"/>
      <c r="C104" s="154"/>
      <c r="D104" s="154"/>
      <c r="E104" s="154" t="str">
        <f>G17</f>
        <v>Михайлова И.Н. (ВК, Санкт-Петербург)</v>
      </c>
      <c r="F104" s="154"/>
      <c r="G104" s="154"/>
      <c r="H104" s="154" t="str">
        <f>G18</f>
        <v>Валова А.С. (ВК, Санкт-Петербург)</v>
      </c>
      <c r="I104" s="154"/>
      <c r="J104" s="154"/>
      <c r="K104" s="154"/>
      <c r="L104" s="154"/>
      <c r="M104" s="154"/>
      <c r="N104" s="154"/>
      <c r="O104" s="154"/>
      <c r="P104" s="154"/>
      <c r="Q104" s="154" t="str">
        <f>G19</f>
        <v>Соловьев Г.Н. (ВК, Санкт-Петербург)</v>
      </c>
      <c r="R104" s="155"/>
    </row>
    <row r="105" spans="1:18" ht="13.8" thickTop="1" x14ac:dyDescent="0.25"/>
  </sheetData>
  <mergeCells count="41">
    <mergeCell ref="Q98:R98"/>
    <mergeCell ref="Q104:R104"/>
    <mergeCell ref="A99:E99"/>
    <mergeCell ref="F99:R99"/>
    <mergeCell ref="A104:D104"/>
    <mergeCell ref="E104:G104"/>
    <mergeCell ref="H104:P104"/>
    <mergeCell ref="A98:D98"/>
    <mergeCell ref="E98:G98"/>
    <mergeCell ref="H98:P98"/>
    <mergeCell ref="A88:E88"/>
    <mergeCell ref="H19:R19"/>
    <mergeCell ref="A21:A22"/>
    <mergeCell ref="B21:B22"/>
    <mergeCell ref="C21:C22"/>
    <mergeCell ref="D21:D22"/>
    <mergeCell ref="E21:E22"/>
    <mergeCell ref="F21:F22"/>
    <mergeCell ref="G21:G22"/>
    <mergeCell ref="P21:P22"/>
    <mergeCell ref="Q21:Q22"/>
    <mergeCell ref="R21:R22"/>
    <mergeCell ref="H21:O22"/>
    <mergeCell ref="H18:R18"/>
    <mergeCell ref="A7:R7"/>
    <mergeCell ref="A8:R8"/>
    <mergeCell ref="A9:R9"/>
    <mergeCell ref="A10:R10"/>
    <mergeCell ref="A11:R11"/>
    <mergeCell ref="A12:R12"/>
    <mergeCell ref="A13:D13"/>
    <mergeCell ref="A14:D14"/>
    <mergeCell ref="A15:G15"/>
    <mergeCell ref="H15:R15"/>
    <mergeCell ref="H17:R17"/>
    <mergeCell ref="A6:R6"/>
    <mergeCell ref="A1:R1"/>
    <mergeCell ref="A2:R2"/>
    <mergeCell ref="A3:R3"/>
    <mergeCell ref="A4:R4"/>
    <mergeCell ref="A5:R5"/>
  </mergeCells>
  <phoneticPr fontId="19" type="noConversion"/>
  <pageMargins left="0.7" right="0.7" top="0.75" bottom="0.75" header="0.3" footer="0.3"/>
  <pageSetup paperSize="9" scale="43" orientation="portrait" r:id="rId1"/>
  <colBreaks count="1" manualBreakCount="1">
    <brk id="18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мнг. г. по очкам</vt:lpstr>
      <vt:lpstr>'мнг. г. по очкам'!Область_печати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Valova</cp:lastModifiedBy>
  <cp:lastPrinted>2021-07-08T19:40:04Z</cp:lastPrinted>
  <dcterms:created xsi:type="dcterms:W3CDTF">1996-10-08T23:32:33Z</dcterms:created>
  <dcterms:modified xsi:type="dcterms:W3CDTF">2024-01-23T10:06:37Z</dcterms:modified>
</cp:coreProperties>
</file>