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ер ВМХ и РИТМ\Протоколы ФВСР\Гонка на время\"/>
    </mc:Choice>
  </mc:AlternateContent>
  <xr:revisionPtr revIDLastSave="0" documentId="13_ncr:1_{AFE27913-16FC-4F60-9811-04D7F1E4AB3F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время'!$A$1:$K$68</definedName>
  </definedNames>
  <calcPr calcId="191029"/>
</workbook>
</file>

<file path=xl/calcChain.xml><?xml version="1.0" encoding="utf-8"?>
<calcChain xmlns="http://schemas.openxmlformats.org/spreadsheetml/2006/main">
  <c r="K60" i="106" l="1"/>
  <c r="K59" i="106"/>
  <c r="K58" i="106"/>
  <c r="K57" i="106"/>
  <c r="I68" i="106" l="1"/>
  <c r="H60" i="106" l="1"/>
  <c r="H58" i="106" l="1"/>
  <c r="H57" i="106"/>
  <c r="K56" i="106"/>
  <c r="K55" i="106"/>
  <c r="K54" i="106"/>
  <c r="H56" i="106" l="1"/>
  <c r="E68" i="106" l="1"/>
  <c r="A68" i="106"/>
</calcChain>
</file>

<file path=xl/sharedStrings.xml><?xml version="1.0" encoding="utf-8"?>
<sst xmlns="http://schemas.openxmlformats.org/spreadsheetml/2006/main" count="217" uniqueCount="151">
  <si>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</si>
  <si>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</si>
  <si>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</si>
  <si>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</si>
  <si>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</si>
  <si>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</si>
  <si>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</si>
  <si>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</si>
  <si>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</si>
  <si>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</si>
  <si>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</si>
  <si>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</si>
  <si>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</si>
  <si>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</si>
  <si>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</si>
  <si>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</si>
  <si>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</si>
  <si>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</si>
  <si>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</si>
  <si>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</si>
  <si>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</si>
  <si>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</si>
  <si>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</si>
  <si>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</si>
  <si>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</si>
  <si>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</si>
  <si>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</si>
  <si>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</si>
  <si>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</si>
  <si>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</si>
  <si>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</si>
  <si>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</si>
  <si>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</si>
  <si>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</si>
  <si>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</si>
  <si>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</si>
  <si>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</si>
  <si>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</si>
  <si>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</si>
  <si>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</si>
  <si>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</si>
  <si>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</si>
  <si>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</si>
  <si>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</si>
  <si>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</si>
  <si>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</si>
  <si>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</si>
  <si>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Юноши 13-14 лет</t>
  </si>
  <si>
    <t>1 сп.р.</t>
  </si>
  <si>
    <t>3 сп.р.</t>
  </si>
  <si>
    <t>2 сп.р.</t>
  </si>
  <si>
    <t>ВСЕРОССИЙСКИЕ СОРЕВНОВАНИЯ</t>
  </si>
  <si>
    <t>5 м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</si>
  <si>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</si>
  <si>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МЯГКОВА Е.А. (IК, г. Саранск)</t>
  </si>
  <si>
    <t>1 сп.юн.р.</t>
  </si>
  <si>
    <t>Москва</t>
  </si>
  <si>
    <t>Ким Владислав</t>
  </si>
  <si>
    <t>24.11.2011</t>
  </si>
  <si>
    <t>Иванов Даниил</t>
  </si>
  <si>
    <t>14.11.2010</t>
  </si>
  <si>
    <t>Санкт-Петербург</t>
  </si>
  <si>
    <t>Мещанинов Александр</t>
  </si>
  <si>
    <t>12.04.2010</t>
  </si>
  <si>
    <t>Шумилов Дмитрий</t>
  </si>
  <si>
    <t>11.08.2010</t>
  </si>
  <si>
    <t>ЧЕРНЫШОВ М.Ю. (г.Пенза)</t>
  </si>
  <si>
    <t>10.07.2010</t>
  </si>
  <si>
    <t>24.01.2010</t>
  </si>
  <si>
    <t>26.11.2011</t>
  </si>
  <si>
    <t>Карпов Даниил</t>
  </si>
  <si>
    <t>Коновалов Михаил</t>
  </si>
  <si>
    <t>НС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</si>
  <si>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12ч 00м </t>
    </r>
  </si>
  <si>
    <t>КОЧЕТКОВ Д.А. (ВК, г. Саранск)</t>
  </si>
  <si>
    <t>Зудиленков Даниил</t>
  </si>
  <si>
    <t>Тактаров Роман</t>
  </si>
  <si>
    <t>25.02.2010</t>
  </si>
  <si>
    <t>Вакуленко Матвей</t>
  </si>
  <si>
    <t>09.09.2010</t>
  </si>
  <si>
    <t>Фомин Андрей</t>
  </si>
  <si>
    <t>30.04.2011</t>
  </si>
  <si>
    <t>Бандурин Артемий</t>
  </si>
  <si>
    <t>12.03.2011</t>
  </si>
  <si>
    <t>Колдаев Максим</t>
  </si>
  <si>
    <t>18.01.2011</t>
  </si>
  <si>
    <t>Зотов Федор</t>
  </si>
  <si>
    <t>23.08.2011</t>
  </si>
  <si>
    <t>Баскаков Семён</t>
  </si>
  <si>
    <t>12.10.2010</t>
  </si>
  <si>
    <t>Алексеев Николай</t>
  </si>
  <si>
    <t>14.02.2010</t>
  </si>
  <si>
    <t>Шмыров Сергей</t>
  </si>
  <si>
    <t>15.06.2010</t>
  </si>
  <si>
    <t>Иванов Михаил</t>
  </si>
  <si>
    <t>10.08.2010</t>
  </si>
  <si>
    <t>Шанаенко Сергей</t>
  </si>
  <si>
    <t>23.12.2010</t>
  </si>
  <si>
    <t>Князев Иван</t>
  </si>
  <si>
    <t>Борщев Матвей</t>
  </si>
  <si>
    <t>30.03.2011</t>
  </si>
  <si>
    <t>КОМИТЕТ ПО ФИЗИЧЕСКОЙ КУЛЬТУРЕ И СПОРТУ ГОРОДА САНКТ-ПЕТЕРБУРГА</t>
  </si>
  <si>
    <t>РОО"ФЕДЕРАЦИЯ ВЕЛОСИПЕДНОГО СПОРТА САНКТ-ПЕТЕРБУРГА"</t>
  </si>
  <si>
    <t>СПБ ГБПОУ "ОЛИМПИЙСКИЕ НАДЕЖДЫ"</t>
  </si>
  <si>
    <t>МЕСТО ПРОВЕДЕНИЯ: г.Санкт-Петербург</t>
  </si>
  <si>
    <t>ДАТА ПРОВЕДЕНИЯ: 04 июня 2024г.</t>
  </si>
  <si>
    <t>№ ЕКП 2024: 2008780021019376</t>
  </si>
  <si>
    <t>330 м</t>
  </si>
  <si>
    <t>АНДРИЯНОВ А.С. (ВК, г. Москва)</t>
  </si>
  <si>
    <t>Ихсанов Рамиль</t>
  </si>
  <si>
    <t>12.07.2011</t>
  </si>
  <si>
    <t>Удмуртская Республика</t>
  </si>
  <si>
    <t>Меньщиков Никита</t>
  </si>
  <si>
    <t>03.10.2010</t>
  </si>
  <si>
    <t>Федоров Евгений</t>
  </si>
  <si>
    <t>06.11.2011</t>
  </si>
  <si>
    <t>Семенов Максим</t>
  </si>
  <si>
    <t>05.02.2010</t>
  </si>
  <si>
    <t>Куницын Иван</t>
  </si>
  <si>
    <t>05.04.2011</t>
  </si>
  <si>
    <t>Мамчиц Данила</t>
  </si>
  <si>
    <t>26.06.2011</t>
  </si>
  <si>
    <t>Сукачёв Данила</t>
  </si>
  <si>
    <t>11.06.2011</t>
  </si>
  <si>
    <t>Белан Никита</t>
  </si>
  <si>
    <t>26.07.2010</t>
  </si>
  <si>
    <t>Кодатенко Георгий</t>
  </si>
  <si>
    <t>06.12.2011</t>
  </si>
  <si>
    <t>Петров-Горбатовский Илиан</t>
  </si>
  <si>
    <t>15.03.2010</t>
  </si>
  <si>
    <t>0:00:33,07</t>
  </si>
  <si>
    <t>0:00:34,00</t>
  </si>
  <si>
    <t>0:00:35,06</t>
  </si>
  <si>
    <t>0:00:35,21</t>
  </si>
  <si>
    <t>0:00:35,28</t>
  </si>
  <si>
    <t>0:00:36,12</t>
  </si>
  <si>
    <t>0:00:36,53</t>
  </si>
  <si>
    <t>0:00:37,37</t>
  </si>
  <si>
    <t>0:00:37,38</t>
  </si>
  <si>
    <t>0:00:37,78</t>
  </si>
  <si>
    <t>0:00:38,50</t>
  </si>
  <si>
    <t>0:00:38,71</t>
  </si>
  <si>
    <t>0:00:38,96</t>
  </si>
  <si>
    <t>0:00:39,38</t>
  </si>
  <si>
    <t>0:00:39,84</t>
  </si>
  <si>
    <t>0:00:39,90</t>
  </si>
  <si>
    <t>0:00:41,25</t>
  </si>
  <si>
    <t>0:00:41,56</t>
  </si>
  <si>
    <t>0:00:43,06</t>
  </si>
  <si>
    <t>0:00:43,28</t>
  </si>
  <si>
    <t>0:00:44,03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</si>
</sst>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7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 Cyr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1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8" xfId="7" applyFont="1" applyFill="1" applyBorder="1" applyAlignment="1">
      <alignment vertical="center" wrapText="1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 wrapText="1"/>
    </xf>
    <xf numFmtId="0" fontId="16" fillId="2" borderId="21" xfId="7" applyFont="1" applyFill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/>
    </xf>
    <xf numFmtId="14" fontId="16" fillId="2" borderId="21" xfId="7" applyNumberFormat="1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8" fillId="0" borderId="21" xfId="2" applyFont="1" applyBorder="1" applyAlignment="1">
      <alignment horizontal="right" vertical="center" wrapText="1"/>
    </xf>
    <xf numFmtId="0" fontId="8" fillId="0" borderId="22" xfId="2" applyFont="1" applyBorder="1" applyAlignment="1">
      <alignment horizontal="right" vertical="center" wrapText="1"/>
    </xf>
    <xf numFmtId="0" fontId="21" fillId="0" borderId="21" xfId="0" applyFont="1" applyBorder="1" applyAlignment="1">
      <alignment horizontal="center"/>
    </xf>
    <xf numFmtId="0" fontId="10" fillId="0" borderId="21" xfId="2" applyFont="1" applyBorder="1" applyAlignment="1">
      <alignment horizontal="right" vertical="center"/>
    </xf>
    <xf numFmtId="0" fontId="22" fillId="0" borderId="21" xfId="0" applyFont="1" applyBorder="1" applyAlignment="1">
      <alignment horizontal="center"/>
    </xf>
    <xf numFmtId="165" fontId="22" fillId="0" borderId="21" xfId="0" applyNumberFormat="1" applyFont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23" fillId="0" borderId="21" xfId="0" applyFont="1" applyBorder="1" applyAlignment="1">
      <alignment horizont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5" fillId="0" borderId="21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6" fillId="0" borderId="21" xfId="0" applyFont="1" applyBorder="1"/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275166</xdr:colOff>
      <xdr:row>0</xdr:row>
      <xdr:rowOff>41698</xdr:rowOff>
    </xdr:from>
    <xdr:to>
      <xdr:col>10</xdr:col>
      <xdr:colOff>911224</xdr:colOff>
      <xdr:row>3</xdr:row>
      <xdr:rowOff>252374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9999" y="41698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148166</xdr:colOff>
      <xdr:row>0</xdr:row>
      <xdr:rowOff>63499</xdr:rowOff>
    </xdr:from>
    <xdr:to>
      <xdr:col>2</xdr:col>
      <xdr:colOff>455084</xdr:colOff>
      <xdr:row>4</xdr:row>
      <xdr:rowOff>105834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63499"/>
          <a:ext cx="1301751" cy="1100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72"/>
  <sheetViews>
    <sheetView tabSelected="1" view="pageBreakPreview" zoomScaleNormal="70" zoomScaleSheetLayoutView="100" zoomScalePageLayoutView="50" workbookViewId="0">
      <selection activeCell="G57" sqref="G57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6.109375" style="26" customWidth="1"/>
    <col min="4" max="4" width="27.109375" style="1" customWidth="1"/>
    <col min="5" max="5" width="11.6640625" style="11" customWidth="1"/>
    <col min="6" max="6" width="12.33203125" style="1" customWidth="1"/>
    <col min="7" max="7" width="27.88671875" style="1" customWidth="1"/>
    <col min="8" max="8" width="14.44140625" style="21" customWidth="1"/>
    <col min="9" max="9" width="5.5546875" style="21" customWidth="1"/>
    <col min="10" max="10" width="13.109375" style="1" customWidth="1"/>
    <col min="11" max="11" width="15" style="1" customWidth="1"/>
    <col min="12" max="16384" width="9.109375" style="1"/>
  </cols>
  <sheetData>
    <row r="1" spans="1:11" customFormat="1" ht="21" x14ac:dyDescent="0.25">
      <c r="A1" s="95" t="s">
        <v>28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customFormat="1" ht="21" x14ac:dyDescent="0.25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customFormat="1" ht="21" x14ac:dyDescent="0.25">
      <c r="A3" s="95" t="s">
        <v>101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customFormat="1" ht="21" x14ac:dyDescent="0.25">
      <c r="A4" s="95" t="s">
        <v>102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customFormat="1" ht="21" x14ac:dyDescent="0.25">
      <c r="A5" s="95" t="s">
        <v>103</v>
      </c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1" customFormat="1" ht="28.8" x14ac:dyDescent="0.25">
      <c r="A6" s="96" t="s">
        <v>51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customFormat="1" ht="21" x14ac:dyDescent="0.25">
      <c r="A7" s="97" t="s">
        <v>11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customFormat="1" ht="21.6" thickBot="1" x14ac:dyDescent="0.3">
      <c r="A8" s="98" t="s">
        <v>24</v>
      </c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ht="19.5" customHeight="1" thickTop="1" x14ac:dyDescent="0.25">
      <c r="A9" s="99" t="s">
        <v>16</v>
      </c>
      <c r="B9" s="100"/>
      <c r="C9" s="100"/>
      <c r="D9" s="100"/>
      <c r="E9" s="100"/>
      <c r="F9" s="100"/>
      <c r="G9" s="100"/>
      <c r="H9" s="100"/>
      <c r="I9" s="100"/>
      <c r="J9" s="100"/>
      <c r="K9" s="101"/>
    </row>
    <row r="10" spans="1:11" ht="18" customHeight="1" x14ac:dyDescent="0.25">
      <c r="A10" s="102" t="s">
        <v>39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4"/>
    </row>
    <row r="11" spans="1:11" ht="19.5" customHeight="1" x14ac:dyDescent="0.25">
      <c r="A11" s="102" t="s">
        <v>47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4"/>
    </row>
    <row r="12" spans="1:11" ht="5.25" customHeight="1" x14ac:dyDescent="0.25">
      <c r="A12" s="92" t="s">
        <v>24</v>
      </c>
      <c r="B12" s="93"/>
      <c r="C12" s="93"/>
      <c r="D12" s="93"/>
      <c r="E12" s="93"/>
      <c r="F12" s="93"/>
      <c r="G12" s="93"/>
      <c r="H12" s="93"/>
      <c r="I12" s="93"/>
      <c r="J12" s="93"/>
      <c r="K12" s="94"/>
    </row>
    <row r="13" spans="1:11" ht="24.9" customHeight="1" x14ac:dyDescent="0.25">
      <c r="A13" s="105" t="s">
        <v>104</v>
      </c>
      <c r="B13" s="106"/>
      <c r="C13" s="106"/>
      <c r="D13" s="106"/>
      <c r="E13" s="2"/>
      <c r="F13" s="90" t="s">
        <v>73</v>
      </c>
      <c r="G13" s="90"/>
      <c r="H13" s="12"/>
      <c r="I13" s="12"/>
      <c r="J13" s="3"/>
      <c r="K13" s="4" t="s">
        <v>44</v>
      </c>
    </row>
    <row r="14" spans="1:11" ht="24.9" customHeight="1" x14ac:dyDescent="0.25">
      <c r="A14" s="107" t="s">
        <v>105</v>
      </c>
      <c r="B14" s="108"/>
      <c r="C14" s="108"/>
      <c r="D14" s="108"/>
      <c r="E14" s="5"/>
      <c r="F14" s="31" t="s">
        <v>53</v>
      </c>
      <c r="G14" s="31"/>
      <c r="H14" s="13"/>
      <c r="I14" s="13"/>
      <c r="J14" s="6"/>
      <c r="K14" s="7" t="s">
        <v>106</v>
      </c>
    </row>
    <row r="15" spans="1:11" ht="24.9" customHeight="1" x14ac:dyDescent="0.25">
      <c r="A15" s="109" t="s">
        <v>6</v>
      </c>
      <c r="B15" s="110"/>
      <c r="C15" s="110"/>
      <c r="D15" s="110"/>
      <c r="E15" s="110"/>
      <c r="F15" s="110"/>
      <c r="G15" s="111"/>
      <c r="H15" s="112" t="s">
        <v>0</v>
      </c>
      <c r="I15" s="113"/>
      <c r="J15" s="113"/>
      <c r="K15" s="114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87" t="s">
        <v>66</v>
      </c>
      <c r="H16" s="43" t="s">
        <v>29</v>
      </c>
      <c r="I16" s="44"/>
      <c r="J16" s="44"/>
      <c r="K16" s="45"/>
    </row>
    <row r="17" spans="1:11" ht="24.9" customHeight="1" x14ac:dyDescent="0.25">
      <c r="A17" s="14" t="s">
        <v>13</v>
      </c>
      <c r="B17" s="8"/>
      <c r="C17" s="8"/>
      <c r="D17" s="9"/>
      <c r="E17" s="30"/>
      <c r="F17" s="17"/>
      <c r="G17" s="84" t="s">
        <v>108</v>
      </c>
      <c r="H17" s="43" t="s">
        <v>31</v>
      </c>
      <c r="I17" s="44"/>
      <c r="J17" s="44"/>
      <c r="K17" s="62" t="s">
        <v>52</v>
      </c>
    </row>
    <row r="18" spans="1:11" ht="24.9" customHeight="1" x14ac:dyDescent="0.25">
      <c r="A18" s="14" t="s">
        <v>14</v>
      </c>
      <c r="B18" s="8"/>
      <c r="C18" s="8"/>
      <c r="D18" s="9"/>
      <c r="E18" s="30"/>
      <c r="F18" s="17"/>
      <c r="G18" s="84" t="s">
        <v>54</v>
      </c>
      <c r="H18" s="43" t="s">
        <v>32</v>
      </c>
      <c r="I18" s="44"/>
      <c r="J18" s="44"/>
      <c r="K18" s="62" t="s">
        <v>107</v>
      </c>
    </row>
    <row r="19" spans="1:11" ht="24.9" customHeight="1" thickBot="1" x14ac:dyDescent="0.3">
      <c r="A19" s="14" t="s">
        <v>10</v>
      </c>
      <c r="B19" s="32"/>
      <c r="C19" s="32"/>
      <c r="D19" s="17"/>
      <c r="F19" s="34"/>
      <c r="G19" s="85" t="s">
        <v>74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5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1.5" customHeight="1" x14ac:dyDescent="0.25">
      <c r="A21" s="81" t="s">
        <v>4</v>
      </c>
      <c r="B21" s="79" t="s">
        <v>8</v>
      </c>
      <c r="C21" s="79" t="s">
        <v>23</v>
      </c>
      <c r="D21" s="79" t="s">
        <v>1</v>
      </c>
      <c r="E21" s="82" t="s">
        <v>22</v>
      </c>
      <c r="F21" s="79" t="s">
        <v>5</v>
      </c>
      <c r="G21" s="79" t="s">
        <v>26</v>
      </c>
      <c r="H21" s="83" t="s">
        <v>38</v>
      </c>
      <c r="I21" s="71"/>
      <c r="J21" s="80" t="s">
        <v>18</v>
      </c>
      <c r="K21" s="80" t="s">
        <v>9</v>
      </c>
    </row>
    <row r="22" spans="1:11" s="74" customFormat="1" ht="24.9" customHeight="1" x14ac:dyDescent="0.3">
      <c r="A22" s="127">
        <v>1</v>
      </c>
      <c r="B22" s="128">
        <v>838</v>
      </c>
      <c r="C22" s="128">
        <v>10062815968</v>
      </c>
      <c r="D22" s="129" t="s">
        <v>62</v>
      </c>
      <c r="E22" s="129" t="s">
        <v>63</v>
      </c>
      <c r="F22" s="129" t="s">
        <v>48</v>
      </c>
      <c r="G22" s="129" t="s">
        <v>61</v>
      </c>
      <c r="H22" s="129" t="s">
        <v>130</v>
      </c>
      <c r="I22" s="86"/>
      <c r="J22" s="72"/>
      <c r="K22" s="73"/>
    </row>
    <row r="23" spans="1:11" s="74" customFormat="1" ht="24.9" customHeight="1" x14ac:dyDescent="0.3">
      <c r="A23" s="127">
        <v>2</v>
      </c>
      <c r="B23" s="128">
        <v>787</v>
      </c>
      <c r="C23" s="128">
        <v>10142878657</v>
      </c>
      <c r="D23" s="129" t="s">
        <v>64</v>
      </c>
      <c r="E23" s="129" t="s">
        <v>65</v>
      </c>
      <c r="F23" s="129" t="s">
        <v>50</v>
      </c>
      <c r="G23" s="129" t="s">
        <v>61</v>
      </c>
      <c r="H23" s="129" t="s">
        <v>131</v>
      </c>
      <c r="I23" s="86"/>
      <c r="J23" s="75"/>
      <c r="K23" s="76"/>
    </row>
    <row r="24" spans="1:11" s="74" customFormat="1" ht="24.9" customHeight="1" x14ac:dyDescent="0.3">
      <c r="A24" s="127">
        <v>3</v>
      </c>
      <c r="B24" s="128">
        <v>674</v>
      </c>
      <c r="C24" s="128">
        <v>10095124244</v>
      </c>
      <c r="D24" s="129" t="s">
        <v>80</v>
      </c>
      <c r="E24" s="129" t="s">
        <v>81</v>
      </c>
      <c r="F24" s="129" t="s">
        <v>49</v>
      </c>
      <c r="G24" s="129" t="s">
        <v>56</v>
      </c>
      <c r="H24" s="129" t="s">
        <v>132</v>
      </c>
      <c r="I24" s="86"/>
      <c r="J24" s="75"/>
      <c r="K24" s="76"/>
    </row>
    <row r="25" spans="1:11" s="74" customFormat="1" ht="24.9" customHeight="1" x14ac:dyDescent="0.3">
      <c r="A25" s="127">
        <v>4</v>
      </c>
      <c r="B25" s="128">
        <v>866</v>
      </c>
      <c r="C25" s="128">
        <v>10091431271</v>
      </c>
      <c r="D25" s="129" t="s">
        <v>78</v>
      </c>
      <c r="E25" s="129" t="s">
        <v>79</v>
      </c>
      <c r="F25" s="129" t="s">
        <v>48</v>
      </c>
      <c r="G25" s="129" t="s">
        <v>61</v>
      </c>
      <c r="H25" s="129" t="s">
        <v>133</v>
      </c>
      <c r="I25" s="86"/>
      <c r="J25" s="75"/>
      <c r="K25" s="77"/>
    </row>
    <row r="26" spans="1:11" s="74" customFormat="1" ht="24.9" customHeight="1" x14ac:dyDescent="0.3">
      <c r="A26" s="127">
        <v>5</v>
      </c>
      <c r="B26" s="128">
        <v>60</v>
      </c>
      <c r="C26" s="128">
        <v>10115809694</v>
      </c>
      <c r="D26" s="129" t="s">
        <v>75</v>
      </c>
      <c r="E26" s="129" t="s">
        <v>68</v>
      </c>
      <c r="F26" s="129" t="s">
        <v>48</v>
      </c>
      <c r="G26" s="129" t="s">
        <v>56</v>
      </c>
      <c r="H26" s="129" t="s">
        <v>134</v>
      </c>
      <c r="I26" s="86"/>
      <c r="J26" s="75"/>
      <c r="K26" s="77"/>
    </row>
    <row r="27" spans="1:11" s="74" customFormat="1" ht="24.9" customHeight="1" x14ac:dyDescent="0.3">
      <c r="A27" s="127">
        <v>6</v>
      </c>
      <c r="B27" s="128">
        <v>33</v>
      </c>
      <c r="C27" s="128">
        <v>10141911586</v>
      </c>
      <c r="D27" s="129" t="s">
        <v>59</v>
      </c>
      <c r="E27" s="129" t="s">
        <v>60</v>
      </c>
      <c r="F27" s="129" t="s">
        <v>48</v>
      </c>
      <c r="G27" s="129" t="s">
        <v>61</v>
      </c>
      <c r="H27" s="129" t="s">
        <v>135</v>
      </c>
      <c r="I27" s="86"/>
      <c r="J27" s="75"/>
      <c r="K27" s="77"/>
    </row>
    <row r="28" spans="1:11" s="74" customFormat="1" ht="24.9" customHeight="1" x14ac:dyDescent="0.3">
      <c r="A28" s="127">
        <v>7</v>
      </c>
      <c r="B28" s="128">
        <v>35</v>
      </c>
      <c r="C28" s="128">
        <v>10065264513</v>
      </c>
      <c r="D28" s="129" t="s">
        <v>99</v>
      </c>
      <c r="E28" s="129" t="s">
        <v>100</v>
      </c>
      <c r="F28" s="129" t="s">
        <v>55</v>
      </c>
      <c r="G28" s="129" t="s">
        <v>56</v>
      </c>
      <c r="H28" s="129" t="s">
        <v>136</v>
      </c>
      <c r="I28" s="86"/>
      <c r="J28" s="75"/>
      <c r="K28" s="77"/>
    </row>
    <row r="29" spans="1:11" s="74" customFormat="1" ht="24.9" customHeight="1" x14ac:dyDescent="0.3">
      <c r="A29" s="127">
        <v>8</v>
      </c>
      <c r="B29" s="128">
        <v>38</v>
      </c>
      <c r="C29" s="128">
        <v>10080685994</v>
      </c>
      <c r="D29" s="129" t="s">
        <v>71</v>
      </c>
      <c r="E29" s="129" t="s">
        <v>69</v>
      </c>
      <c r="F29" s="129" t="s">
        <v>55</v>
      </c>
      <c r="G29" s="129" t="s">
        <v>61</v>
      </c>
      <c r="H29" s="129" t="s">
        <v>137</v>
      </c>
      <c r="I29" s="86"/>
      <c r="J29" s="75"/>
      <c r="K29" s="77"/>
    </row>
    <row r="30" spans="1:11" s="74" customFormat="1" ht="24.9" customHeight="1" x14ac:dyDescent="0.3">
      <c r="A30" s="127">
        <v>9</v>
      </c>
      <c r="B30" s="128">
        <v>669</v>
      </c>
      <c r="C30" s="128">
        <v>10115492123</v>
      </c>
      <c r="D30" s="129" t="s">
        <v>70</v>
      </c>
      <c r="E30" s="129" t="s">
        <v>67</v>
      </c>
      <c r="F30" s="129" t="s">
        <v>48</v>
      </c>
      <c r="G30" s="129" t="s">
        <v>56</v>
      </c>
      <c r="H30" s="129" t="s">
        <v>138</v>
      </c>
      <c r="I30" s="86"/>
      <c r="J30" s="75"/>
      <c r="K30" s="77"/>
    </row>
    <row r="31" spans="1:11" s="74" customFormat="1" ht="24.9" customHeight="1" x14ac:dyDescent="0.3">
      <c r="A31" s="127">
        <v>10</v>
      </c>
      <c r="B31" s="128">
        <v>621</v>
      </c>
      <c r="C31" s="128">
        <v>10115754730</v>
      </c>
      <c r="D31" s="129" t="s">
        <v>76</v>
      </c>
      <c r="E31" s="129" t="s">
        <v>77</v>
      </c>
      <c r="F31" s="129" t="s">
        <v>49</v>
      </c>
      <c r="G31" s="129" t="s">
        <v>56</v>
      </c>
      <c r="H31" s="129" t="s">
        <v>139</v>
      </c>
      <c r="I31" s="86"/>
      <c r="J31" s="75"/>
      <c r="K31" s="77"/>
    </row>
    <row r="32" spans="1:11" s="74" customFormat="1" ht="24.9" customHeight="1" x14ac:dyDescent="0.3">
      <c r="A32" s="127">
        <v>11</v>
      </c>
      <c r="B32" s="128">
        <v>90</v>
      </c>
      <c r="C32" s="128">
        <v>10152916238</v>
      </c>
      <c r="D32" s="129" t="s">
        <v>92</v>
      </c>
      <c r="E32" s="129" t="s">
        <v>93</v>
      </c>
      <c r="F32" s="129" t="s">
        <v>48</v>
      </c>
      <c r="G32" s="129" t="s">
        <v>61</v>
      </c>
      <c r="H32" s="129" t="s">
        <v>140</v>
      </c>
      <c r="I32" s="86"/>
      <c r="J32" s="75"/>
      <c r="K32" s="77"/>
    </row>
    <row r="33" spans="1:11" s="74" customFormat="1" ht="24.9" customHeight="1" x14ac:dyDescent="0.3">
      <c r="A33" s="127">
        <v>12</v>
      </c>
      <c r="B33" s="128">
        <v>515</v>
      </c>
      <c r="C33" s="128">
        <v>10116101607</v>
      </c>
      <c r="D33" s="129" t="s">
        <v>57</v>
      </c>
      <c r="E33" s="129" t="s">
        <v>58</v>
      </c>
      <c r="F33" s="129" t="s">
        <v>55</v>
      </c>
      <c r="G33" s="129" t="s">
        <v>56</v>
      </c>
      <c r="H33" s="129" t="s">
        <v>141</v>
      </c>
      <c r="I33" s="86"/>
      <c r="J33" s="75"/>
      <c r="K33" s="77"/>
    </row>
    <row r="34" spans="1:11" s="74" customFormat="1" ht="24.9" customHeight="1" x14ac:dyDescent="0.3">
      <c r="A34" s="127">
        <v>13</v>
      </c>
      <c r="B34" s="128">
        <v>45</v>
      </c>
      <c r="C34" s="128">
        <v>10142759227</v>
      </c>
      <c r="D34" s="129" t="s">
        <v>109</v>
      </c>
      <c r="E34" s="129" t="s">
        <v>110</v>
      </c>
      <c r="F34" s="129" t="s">
        <v>49</v>
      </c>
      <c r="G34" s="129" t="s">
        <v>111</v>
      </c>
      <c r="H34" s="129" t="s">
        <v>142</v>
      </c>
      <c r="I34" s="86"/>
      <c r="J34" s="75"/>
      <c r="K34" s="77"/>
    </row>
    <row r="35" spans="1:11" s="74" customFormat="1" ht="24.9" customHeight="1" x14ac:dyDescent="0.3">
      <c r="A35" s="127">
        <v>14</v>
      </c>
      <c r="B35" s="128">
        <v>303</v>
      </c>
      <c r="C35" s="130"/>
      <c r="D35" s="129" t="s">
        <v>112</v>
      </c>
      <c r="E35" s="129" t="s">
        <v>113</v>
      </c>
      <c r="F35" s="129" t="s">
        <v>48</v>
      </c>
      <c r="G35" s="129" t="s">
        <v>61</v>
      </c>
      <c r="H35" s="129" t="s">
        <v>143</v>
      </c>
      <c r="I35" s="86"/>
      <c r="J35" s="78"/>
      <c r="K35" s="78"/>
    </row>
    <row r="36" spans="1:11" s="74" customFormat="1" ht="24.9" customHeight="1" x14ac:dyDescent="0.3">
      <c r="A36" s="127">
        <v>15</v>
      </c>
      <c r="B36" s="128">
        <v>45</v>
      </c>
      <c r="C36" s="130"/>
      <c r="D36" s="129" t="s">
        <v>114</v>
      </c>
      <c r="E36" s="129" t="s">
        <v>115</v>
      </c>
      <c r="F36" s="129" t="s">
        <v>55</v>
      </c>
      <c r="G36" s="129" t="s">
        <v>61</v>
      </c>
      <c r="H36" s="129" t="s">
        <v>144</v>
      </c>
      <c r="I36" s="86"/>
      <c r="J36" s="78"/>
      <c r="K36" s="78"/>
    </row>
    <row r="37" spans="1:11" s="74" customFormat="1" ht="24.9" customHeight="1" x14ac:dyDescent="0.3">
      <c r="A37" s="127">
        <v>16</v>
      </c>
      <c r="B37" s="128">
        <v>18</v>
      </c>
      <c r="C37" s="128">
        <v>10142784081</v>
      </c>
      <c r="D37" s="129" t="s">
        <v>116</v>
      </c>
      <c r="E37" s="129" t="s">
        <v>117</v>
      </c>
      <c r="F37" s="129" t="s">
        <v>55</v>
      </c>
      <c r="G37" s="129" t="s">
        <v>61</v>
      </c>
      <c r="H37" s="129" t="s">
        <v>145</v>
      </c>
      <c r="I37" s="86"/>
      <c r="J37" s="78"/>
      <c r="K37" s="78"/>
    </row>
    <row r="38" spans="1:11" s="74" customFormat="1" ht="24.9" customHeight="1" x14ac:dyDescent="0.3">
      <c r="A38" s="127">
        <v>17</v>
      </c>
      <c r="B38" s="128">
        <v>88</v>
      </c>
      <c r="C38" s="128">
        <v>10152834901</v>
      </c>
      <c r="D38" s="129" t="s">
        <v>94</v>
      </c>
      <c r="E38" s="129" t="s">
        <v>95</v>
      </c>
      <c r="F38" s="129" t="s">
        <v>48</v>
      </c>
      <c r="G38" s="129" t="s">
        <v>61</v>
      </c>
      <c r="H38" s="129" t="s">
        <v>146</v>
      </c>
      <c r="I38" s="86"/>
      <c r="J38" s="78"/>
      <c r="K38" s="78"/>
    </row>
    <row r="39" spans="1:11" s="74" customFormat="1" ht="24.9" customHeight="1" x14ac:dyDescent="0.3">
      <c r="A39" s="127">
        <v>18</v>
      </c>
      <c r="B39" s="128">
        <v>95</v>
      </c>
      <c r="C39" s="128">
        <v>10150042008</v>
      </c>
      <c r="D39" s="129" t="s">
        <v>96</v>
      </c>
      <c r="E39" s="129" t="s">
        <v>97</v>
      </c>
      <c r="F39" s="129" t="s">
        <v>48</v>
      </c>
      <c r="G39" s="129" t="s">
        <v>61</v>
      </c>
      <c r="H39" s="129" t="s">
        <v>147</v>
      </c>
      <c r="I39" s="86"/>
      <c r="J39" s="78"/>
      <c r="K39" s="78"/>
    </row>
    <row r="40" spans="1:11" s="74" customFormat="1" ht="24.9" customHeight="1" x14ac:dyDescent="0.3">
      <c r="A40" s="127">
        <v>19</v>
      </c>
      <c r="B40" s="128">
        <v>152</v>
      </c>
      <c r="C40" s="130"/>
      <c r="D40" s="129" t="s">
        <v>118</v>
      </c>
      <c r="E40" s="129" t="s">
        <v>119</v>
      </c>
      <c r="F40" s="129" t="s">
        <v>55</v>
      </c>
      <c r="G40" s="129" t="s">
        <v>61</v>
      </c>
      <c r="H40" s="129" t="s">
        <v>148</v>
      </c>
      <c r="I40" s="86"/>
      <c r="J40" s="78"/>
      <c r="K40" s="78"/>
    </row>
    <row r="41" spans="1:11" s="74" customFormat="1" ht="24.9" customHeight="1" x14ac:dyDescent="0.3">
      <c r="A41" s="127">
        <v>20</v>
      </c>
      <c r="B41" s="128">
        <v>42</v>
      </c>
      <c r="C41" s="130"/>
      <c r="D41" s="129" t="s">
        <v>120</v>
      </c>
      <c r="E41" s="129" t="s">
        <v>121</v>
      </c>
      <c r="F41" s="129" t="s">
        <v>55</v>
      </c>
      <c r="G41" s="129" t="s">
        <v>61</v>
      </c>
      <c r="H41" s="129" t="s">
        <v>149</v>
      </c>
      <c r="I41" s="86"/>
      <c r="J41" s="78"/>
      <c r="K41" s="78"/>
    </row>
    <row r="42" spans="1:11" s="74" customFormat="1" ht="24.9" customHeight="1" x14ac:dyDescent="0.3">
      <c r="A42" s="127">
        <v>21</v>
      </c>
      <c r="B42" s="128">
        <v>13</v>
      </c>
      <c r="C42" s="130"/>
      <c r="D42" s="129" t="s">
        <v>122</v>
      </c>
      <c r="E42" s="129" t="s">
        <v>123</v>
      </c>
      <c r="F42" s="129" t="s">
        <v>48</v>
      </c>
      <c r="G42" s="129" t="s">
        <v>61</v>
      </c>
      <c r="H42" s="129" t="s">
        <v>150</v>
      </c>
      <c r="I42" s="86"/>
      <c r="J42" s="78"/>
      <c r="K42" s="78"/>
    </row>
    <row r="43" spans="1:11" s="74" customFormat="1" ht="24.9" customHeight="1" x14ac:dyDescent="0.3">
      <c r="A43" s="127" t="s">
        <v>72</v>
      </c>
      <c r="B43" s="128">
        <v>517</v>
      </c>
      <c r="C43" s="130"/>
      <c r="D43" s="129" t="s">
        <v>124</v>
      </c>
      <c r="E43" s="129" t="s">
        <v>125</v>
      </c>
      <c r="F43" s="129" t="s">
        <v>55</v>
      </c>
      <c r="G43" s="129" t="s">
        <v>56</v>
      </c>
      <c r="H43" s="129"/>
      <c r="I43" s="86"/>
      <c r="J43" s="78"/>
      <c r="K43" s="78"/>
    </row>
    <row r="44" spans="1:11" s="74" customFormat="1" ht="24.9" customHeight="1" x14ac:dyDescent="0.3">
      <c r="A44" s="127" t="s">
        <v>72</v>
      </c>
      <c r="B44" s="128">
        <v>812</v>
      </c>
      <c r="C44" s="128">
        <v>10091862923</v>
      </c>
      <c r="D44" s="129" t="s">
        <v>126</v>
      </c>
      <c r="E44" s="129" t="s">
        <v>127</v>
      </c>
      <c r="F44" s="129" t="s">
        <v>55</v>
      </c>
      <c r="G44" s="129" t="s">
        <v>56</v>
      </c>
      <c r="H44" s="129"/>
      <c r="I44" s="86"/>
      <c r="J44" s="78"/>
      <c r="K44" s="78"/>
    </row>
    <row r="45" spans="1:11" s="74" customFormat="1" ht="24.9" customHeight="1" x14ac:dyDescent="0.3">
      <c r="A45" s="127" t="s">
        <v>72</v>
      </c>
      <c r="B45" s="128">
        <v>153</v>
      </c>
      <c r="C45" s="130"/>
      <c r="D45" s="129" t="s">
        <v>128</v>
      </c>
      <c r="E45" s="129" t="s">
        <v>129</v>
      </c>
      <c r="F45" s="129" t="s">
        <v>48</v>
      </c>
      <c r="G45" s="129" t="s">
        <v>61</v>
      </c>
      <c r="H45" s="129"/>
      <c r="I45" s="86"/>
      <c r="J45" s="78"/>
      <c r="K45" s="78"/>
    </row>
    <row r="46" spans="1:11" s="74" customFormat="1" ht="24.9" customHeight="1" x14ac:dyDescent="0.3">
      <c r="A46" s="127" t="s">
        <v>72</v>
      </c>
      <c r="B46" s="128">
        <v>511</v>
      </c>
      <c r="C46" s="128">
        <v>10080303553</v>
      </c>
      <c r="D46" s="129" t="s">
        <v>84</v>
      </c>
      <c r="E46" s="129" t="s">
        <v>85</v>
      </c>
      <c r="F46" s="129" t="s">
        <v>55</v>
      </c>
      <c r="G46" s="129" t="s">
        <v>56</v>
      </c>
      <c r="H46" s="129"/>
      <c r="I46" s="86"/>
      <c r="J46" s="78"/>
      <c r="K46" s="78"/>
    </row>
    <row r="47" spans="1:11" s="74" customFormat="1" ht="24.9" customHeight="1" x14ac:dyDescent="0.3">
      <c r="A47" s="127" t="s">
        <v>72</v>
      </c>
      <c r="B47" s="128">
        <v>648</v>
      </c>
      <c r="C47" s="128">
        <v>10116830824</v>
      </c>
      <c r="D47" s="129" t="s">
        <v>98</v>
      </c>
      <c r="E47" s="129" t="s">
        <v>89</v>
      </c>
      <c r="F47" s="129" t="s">
        <v>49</v>
      </c>
      <c r="G47" s="129" t="s">
        <v>56</v>
      </c>
      <c r="H47" s="129"/>
      <c r="I47" s="86"/>
      <c r="J47" s="78"/>
      <c r="K47" s="78"/>
    </row>
    <row r="48" spans="1:11" s="74" customFormat="1" ht="24.9" customHeight="1" x14ac:dyDescent="0.3">
      <c r="A48" s="127" t="s">
        <v>72</v>
      </c>
      <c r="B48" s="128">
        <v>541</v>
      </c>
      <c r="C48" s="128">
        <v>10115964187</v>
      </c>
      <c r="D48" s="129" t="s">
        <v>86</v>
      </c>
      <c r="E48" s="129" t="s">
        <v>87</v>
      </c>
      <c r="F48" s="129" t="s">
        <v>55</v>
      </c>
      <c r="G48" s="129" t="s">
        <v>56</v>
      </c>
      <c r="H48" s="129"/>
      <c r="I48" s="86"/>
      <c r="J48" s="78"/>
      <c r="K48" s="78"/>
    </row>
    <row r="49" spans="1:26" s="74" customFormat="1" ht="24.9" customHeight="1" x14ac:dyDescent="0.3">
      <c r="A49" s="127" t="s">
        <v>72</v>
      </c>
      <c r="B49" s="128">
        <v>504</v>
      </c>
      <c r="C49" s="128">
        <v>10093532131</v>
      </c>
      <c r="D49" s="129" t="s">
        <v>88</v>
      </c>
      <c r="E49" s="129" t="s">
        <v>89</v>
      </c>
      <c r="F49" s="129" t="s">
        <v>48</v>
      </c>
      <c r="G49" s="129" t="s">
        <v>56</v>
      </c>
      <c r="H49" s="129"/>
      <c r="I49" s="86"/>
      <c r="J49" s="78"/>
      <c r="K49" s="78"/>
    </row>
    <row r="50" spans="1:26" s="74" customFormat="1" ht="24.9" customHeight="1" x14ac:dyDescent="0.3">
      <c r="A50" s="127" t="s">
        <v>72</v>
      </c>
      <c r="B50" s="128">
        <v>501</v>
      </c>
      <c r="C50" s="128">
        <v>10094222750</v>
      </c>
      <c r="D50" s="129" t="s">
        <v>82</v>
      </c>
      <c r="E50" s="129" t="s">
        <v>83</v>
      </c>
      <c r="F50" s="129" t="s">
        <v>55</v>
      </c>
      <c r="G50" s="129" t="s">
        <v>56</v>
      </c>
      <c r="H50" s="129"/>
      <c r="I50" s="86"/>
      <c r="J50" s="78"/>
      <c r="K50" s="78"/>
    </row>
    <row r="51" spans="1:26" s="74" customFormat="1" ht="24.9" customHeight="1" x14ac:dyDescent="0.3">
      <c r="A51" s="127" t="s">
        <v>72</v>
      </c>
      <c r="B51" s="128">
        <v>567</v>
      </c>
      <c r="C51" s="128">
        <v>10075375650</v>
      </c>
      <c r="D51" s="129" t="s">
        <v>90</v>
      </c>
      <c r="E51" s="129" t="s">
        <v>91</v>
      </c>
      <c r="F51" s="129" t="s">
        <v>48</v>
      </c>
      <c r="G51" s="129" t="s">
        <v>56</v>
      </c>
      <c r="H51" s="129"/>
      <c r="I51" s="86"/>
      <c r="J51" s="78"/>
      <c r="K51" s="78"/>
    </row>
    <row r="52" spans="1:26" ht="13.95" customHeight="1" x14ac:dyDescent="0.3">
      <c r="A52" s="88"/>
      <c r="B52" s="91"/>
      <c r="C52" s="91"/>
      <c r="D52" s="91"/>
      <c r="E52" s="91"/>
      <c r="F52" s="91"/>
      <c r="G52" s="91"/>
      <c r="H52" s="89"/>
      <c r="I52" s="86"/>
      <c r="J52" s="78"/>
      <c r="K52" s="78"/>
    </row>
    <row r="53" spans="1:26" ht="14.4" x14ac:dyDescent="0.25">
      <c r="A53" s="116" t="s">
        <v>3</v>
      </c>
      <c r="B53" s="117"/>
      <c r="C53" s="117"/>
      <c r="D53" s="117"/>
      <c r="E53" s="64"/>
      <c r="F53" s="64"/>
      <c r="G53" s="118" t="s">
        <v>25</v>
      </c>
      <c r="H53" s="118"/>
      <c r="I53" s="117"/>
      <c r="J53" s="118"/>
      <c r="K53" s="119"/>
    </row>
    <row r="54" spans="1:26" x14ac:dyDescent="0.25">
      <c r="A54" s="54" t="s">
        <v>33</v>
      </c>
      <c r="B54" s="17"/>
      <c r="C54" s="17"/>
      <c r="D54" s="55"/>
      <c r="E54" s="19"/>
      <c r="F54" s="52"/>
      <c r="G54" s="18" t="s">
        <v>21</v>
      </c>
      <c r="H54" s="48">
        <v>3</v>
      </c>
      <c r="I54" s="58"/>
      <c r="J54" s="35" t="s">
        <v>19</v>
      </c>
      <c r="K54" s="61">
        <f>COUNTIF(F22:F51,"ЗМС")</f>
        <v>0</v>
      </c>
    </row>
    <row r="55" spans="1:26" x14ac:dyDescent="0.25">
      <c r="A55" s="54" t="s">
        <v>34</v>
      </c>
      <c r="B55" s="17"/>
      <c r="C55" s="17"/>
      <c r="D55" s="55"/>
      <c r="E55" s="1"/>
      <c r="F55" s="53"/>
      <c r="G55" s="20" t="s">
        <v>45</v>
      </c>
      <c r="H55" s="47">
        <v>30</v>
      </c>
      <c r="I55" s="50"/>
      <c r="J55" s="35" t="s">
        <v>15</v>
      </c>
      <c r="K55" s="61">
        <f>COUNTIF(F23:F51,"МСМК")</f>
        <v>0</v>
      </c>
    </row>
    <row r="56" spans="1:26" x14ac:dyDescent="0.25">
      <c r="A56" s="54" t="s">
        <v>35</v>
      </c>
      <c r="B56" s="17"/>
      <c r="C56" s="17"/>
      <c r="D56" s="55"/>
      <c r="E56" s="1"/>
      <c r="F56" s="53"/>
      <c r="G56" s="20" t="s">
        <v>46</v>
      </c>
      <c r="H56" s="47">
        <f>H57+H58+H60</f>
        <v>21</v>
      </c>
      <c r="I56" s="50"/>
      <c r="J56" s="35" t="s">
        <v>17</v>
      </c>
      <c r="K56" s="61">
        <f>COUNTIF(F24:F53,"МС")</f>
        <v>0</v>
      </c>
    </row>
    <row r="57" spans="1:26" s="11" customFormat="1" x14ac:dyDescent="0.25">
      <c r="A57" s="54" t="s">
        <v>36</v>
      </c>
      <c r="B57" s="17"/>
      <c r="C57" s="17"/>
      <c r="D57" s="55"/>
      <c r="E57" s="1"/>
      <c r="F57" s="53"/>
      <c r="G57" s="20" t="s">
        <v>40</v>
      </c>
      <c r="H57" s="48">
        <f>COUNT(A22:A51)</f>
        <v>21</v>
      </c>
      <c r="I57" s="49"/>
      <c r="J57" s="35" t="s">
        <v>20</v>
      </c>
      <c r="K57" s="61">
        <f>COUNTIF(F22:F54,"КМС")</f>
        <v>0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39" customFormat="1" ht="18" x14ac:dyDescent="0.25">
      <c r="A58" s="54"/>
      <c r="B58" s="17"/>
      <c r="C58" s="17"/>
      <c r="D58" s="55"/>
      <c r="E58" s="1"/>
      <c r="F58" s="53"/>
      <c r="G58" s="20" t="s">
        <v>41</v>
      </c>
      <c r="H58" s="48">
        <f>COUNTIF(A22:A51,"НФ")</f>
        <v>0</v>
      </c>
      <c r="I58" s="49"/>
      <c r="J58" s="69" t="s">
        <v>48</v>
      </c>
      <c r="K58" s="61">
        <f>COUNTIF(F22:F55,"1 сп.р.")</f>
        <v>13</v>
      </c>
    </row>
    <row r="59" spans="1:26" x14ac:dyDescent="0.25">
      <c r="A59" s="54"/>
      <c r="B59" s="17"/>
      <c r="C59" s="17"/>
      <c r="D59" s="55"/>
      <c r="E59" s="1"/>
      <c r="F59" s="53"/>
      <c r="G59" s="20" t="s">
        <v>42</v>
      </c>
      <c r="H59" s="36">
        <v>9</v>
      </c>
      <c r="I59" s="51"/>
      <c r="J59" s="70" t="s">
        <v>50</v>
      </c>
      <c r="K59" s="61">
        <f>COUNTIF(F22:F56,"2 сп.р.")</f>
        <v>1</v>
      </c>
    </row>
    <row r="60" spans="1:26" x14ac:dyDescent="0.25">
      <c r="A60" s="54"/>
      <c r="B60" s="17"/>
      <c r="C60" s="17"/>
      <c r="D60" s="55"/>
      <c r="E60" s="22"/>
      <c r="F60" s="59"/>
      <c r="G60" s="20" t="s">
        <v>43</v>
      </c>
      <c r="H60" s="36">
        <f>COUNTIF(A22:A51,"ДСКВ")</f>
        <v>0</v>
      </c>
      <c r="I60" s="60"/>
      <c r="J60" s="70" t="s">
        <v>49</v>
      </c>
      <c r="K60" s="61">
        <f>COUNTIF(F22:F57,"3 сп.р.")</f>
        <v>4</v>
      </c>
    </row>
    <row r="61" spans="1:26" x14ac:dyDescent="0.25">
      <c r="A61" s="23"/>
      <c r="K61" s="24"/>
    </row>
    <row r="62" spans="1:26" ht="15.6" x14ac:dyDescent="0.25">
      <c r="A62" s="120" t="s">
        <v>2</v>
      </c>
      <c r="B62" s="121"/>
      <c r="C62" s="121"/>
      <c r="D62" s="121"/>
      <c r="E62" s="122" t="s">
        <v>7</v>
      </c>
      <c r="F62" s="122"/>
      <c r="G62" s="122"/>
      <c r="H62" s="122"/>
      <c r="I62" s="122" t="s">
        <v>37</v>
      </c>
      <c r="J62" s="122"/>
      <c r="K62" s="123"/>
    </row>
    <row r="63" spans="1:26" x14ac:dyDescent="0.25">
      <c r="A63" s="23"/>
      <c r="B63" s="1"/>
      <c r="C63" s="1"/>
      <c r="E63" s="1"/>
      <c r="F63" s="19"/>
      <c r="G63" s="19"/>
      <c r="H63" s="19"/>
      <c r="I63" s="19"/>
      <c r="J63" s="19"/>
      <c r="K63" s="28"/>
    </row>
    <row r="64" spans="1:26" x14ac:dyDescent="0.25">
      <c r="A64" s="25"/>
      <c r="D64" s="26"/>
      <c r="E64" s="56"/>
      <c r="F64" s="26"/>
      <c r="G64" s="26"/>
      <c r="H64" s="57"/>
      <c r="I64" s="57"/>
      <c r="J64" s="26"/>
      <c r="K64" s="27"/>
    </row>
    <row r="65" spans="1:11" x14ac:dyDescent="0.25">
      <c r="A65" s="25"/>
      <c r="D65" s="26"/>
      <c r="E65" s="56"/>
      <c r="F65" s="26"/>
      <c r="G65" s="26"/>
      <c r="H65" s="57"/>
      <c r="I65" s="57"/>
      <c r="J65" s="26"/>
      <c r="K65" s="27"/>
    </row>
    <row r="66" spans="1:11" x14ac:dyDescent="0.25">
      <c r="A66" s="25"/>
      <c r="D66" s="26"/>
      <c r="E66" s="56"/>
      <c r="F66" s="26"/>
      <c r="G66" s="26"/>
      <c r="H66" s="57"/>
      <c r="I66" s="57"/>
      <c r="J66" s="26"/>
      <c r="K66" s="27"/>
    </row>
    <row r="67" spans="1:11" x14ac:dyDescent="0.25">
      <c r="A67" s="25"/>
      <c r="D67" s="26"/>
      <c r="E67" s="56"/>
      <c r="F67" s="26"/>
      <c r="G67" s="26"/>
      <c r="H67" s="57"/>
      <c r="I67" s="57"/>
      <c r="J67" s="26"/>
      <c r="K67" s="27"/>
    </row>
    <row r="68" spans="1:11" ht="16.2" thickBot="1" x14ac:dyDescent="0.3">
      <c r="A68" s="124" t="str">
        <f>G18</f>
        <v>МЯГКОВА Е.А. (IК, г. Саранск)</v>
      </c>
      <c r="B68" s="125"/>
      <c r="C68" s="125"/>
      <c r="D68" s="125"/>
      <c r="E68" s="125" t="str">
        <f>G17</f>
        <v>АНДРИЯНОВ А.С. (ВК, г. Москва)</v>
      </c>
      <c r="F68" s="125"/>
      <c r="G68" s="125"/>
      <c r="H68" s="125"/>
      <c r="I68" s="125" t="str">
        <f>G19</f>
        <v>КОЧЕТКОВ Д.А. (ВК, г. Саранск)</v>
      </c>
      <c r="J68" s="125"/>
      <c r="K68" s="126"/>
    </row>
    <row r="69" spans="1:11" ht="14.4" thickTop="1" x14ac:dyDescent="0.25"/>
    <row r="70" spans="1:11" ht="18" x14ac:dyDescent="0.25">
      <c r="A70" s="39"/>
      <c r="B70" s="40"/>
      <c r="C70" s="40"/>
      <c r="D70" s="39"/>
      <c r="E70" s="41"/>
      <c r="F70" s="39"/>
      <c r="G70" s="39"/>
      <c r="H70" s="42"/>
      <c r="I70" s="42"/>
      <c r="J70" s="39"/>
      <c r="K70" s="39"/>
    </row>
    <row r="71" spans="1:11" ht="21" x14ac:dyDescent="0.25">
      <c r="A71" s="37"/>
      <c r="B71" s="37"/>
      <c r="C71" s="38"/>
      <c r="D71" s="115"/>
      <c r="E71" s="115"/>
      <c r="F71" s="115"/>
      <c r="G71" s="115"/>
    </row>
    <row r="72" spans="1:11" ht="18" x14ac:dyDescent="0.25">
      <c r="D72" s="39"/>
    </row>
  </sheetData>
  <autoFilter ref="B21:H21" xr:uid="{00000000-0009-0000-0000-000000000000}">
    <sortState xmlns:xlrd2="http://schemas.microsoft.com/office/spreadsheetml/2017/richdata2" ref="B22:H87">
      <sortCondition ref="H21"/>
    </sortState>
  </autoFilter>
  <sortState xmlns:xlrd2="http://schemas.microsoft.com/office/spreadsheetml/2017/richdata2" ref="A22:G51">
    <sortCondition ref="A22:A51"/>
  </sortState>
  <mergeCells count="25">
    <mergeCell ref="A13:D13"/>
    <mergeCell ref="A14:D14"/>
    <mergeCell ref="A15:G15"/>
    <mergeCell ref="H15:K15"/>
    <mergeCell ref="D71:G71"/>
    <mergeCell ref="A53:D53"/>
    <mergeCell ref="G53:K53"/>
    <mergeCell ref="A62:D62"/>
    <mergeCell ref="E62:H62"/>
    <mergeCell ref="I62:K62"/>
    <mergeCell ref="A68:D68"/>
    <mergeCell ref="E68:H68"/>
    <mergeCell ref="I68:K68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54" fitToWidth="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2024-06-04T14:23:07Z</cp:lastPrinted>
  <dcterms:created xsi:type="dcterms:W3CDTF">1996-10-08T23:32:33Z</dcterms:created>
  <dcterms:modified xsi:type="dcterms:W3CDTF">2024-06-04T14:23:09Z</dcterms:modified>
</cp:coreProperties>
</file>