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КЛАССИК!$A$1:$K$68</definedName>
  </definedNames>
  <calcPr calcId="144525" refMode="R1C1"/>
</workbook>
</file>

<file path=xl/calcChain.xml><?xml version="1.0" encoding="utf-8"?>
<calcChain xmlns="http://schemas.openxmlformats.org/spreadsheetml/2006/main">
  <c r="K60" i="126" l="1"/>
  <c r="K59" i="126"/>
  <c r="K58" i="126"/>
  <c r="K57" i="126"/>
  <c r="K56" i="126"/>
  <c r="K55" i="126"/>
  <c r="I68" i="126" l="1"/>
  <c r="E68" i="126"/>
  <c r="A68" i="126"/>
  <c r="H60" i="126"/>
  <c r="H59" i="126"/>
  <c r="H58" i="126"/>
  <c r="H57" i="126"/>
  <c r="K54" i="126"/>
  <c r="H56" i="126" l="1"/>
  <c r="H55" i="126" s="1"/>
</calcChain>
</file>

<file path=xl/sharedStrings.xml><?xml version="1.0" encoding="utf-8"?>
<sst xmlns="http://schemas.openxmlformats.org/spreadsheetml/2006/main" count="246" uniqueCount="189">
  <si>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</si>
  <si>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</si>
  <si>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</si>
  <si>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</si>
  <si>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</si>
  <si>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</si>
  <si>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</si>
  <si>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</si>
  <si>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</si>
  <si>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</si>
  <si>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</si>
  <si>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</si>
  <si>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</si>
  <si>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</si>
  <si>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</si>
  <si>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</si>
  <si>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</si>
  <si>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</si>
  <si>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</si>
  <si>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</si>
  <si>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</si>
  <si>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</si>
  <si>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</si>
  <si>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</si>
  <si>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</si>
  <si>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</si>
  <si>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</si>
  <si>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</si>
  <si>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</si>
  <si>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</si>
  <si>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</si>
  <si>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</si>
  <si>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</si>
  <si>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</si>
  <si>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</si>
  <si>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</si>
  <si>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</si>
  <si>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</si>
  <si>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</si>
  <si>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</si>
  <si>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</si>
  <si>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</si>
  <si>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</si>
  <si>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</si>
  <si>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</si>
  <si>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</si>
  <si>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</si>
  <si>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</si>
  <si>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</si>
  <si>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Мужчины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</si>
  <si>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</si>
  <si>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</si>
  <si>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</si>
  <si>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</si>
  <si>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</si>
  <si>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КУБОК РОССИИ (3 ЭТАП)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</si>
  <si>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</si>
  <si>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</si>
  <si>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№ ВРВС: 0080031811Я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</si>
  <si>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</si>
  <si>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2008580020030376</t>
  </si>
  <si>
    <t>3 м</t>
  </si>
  <si>
    <t>БУКОВА О.Ю. (IК, г. Пенза)</t>
  </si>
  <si>
    <t>372 м</t>
  </si>
  <si>
    <t>КОЧЕТКОВ Д.А. (ВК, г. Саранск)</t>
  </si>
  <si>
    <t>ДАТА ПРОВЕДЕНИЯ: 26 апреля 2025г.</t>
  </si>
  <si>
    <t>181</t>
  </si>
  <si>
    <t>10036101461</t>
  </si>
  <si>
    <t>Казанцев Александр</t>
  </si>
  <si>
    <t>05.11.2003</t>
  </si>
  <si>
    <t>Удмуртская Республика</t>
  </si>
  <si>
    <t>936</t>
  </si>
  <si>
    <t>10034985153</t>
  </si>
  <si>
    <t>Ермаков Никита</t>
  </si>
  <si>
    <t>28.05.2000</t>
  </si>
  <si>
    <t>Москва</t>
  </si>
  <si>
    <t>909</t>
  </si>
  <si>
    <t>10008830216</t>
  </si>
  <si>
    <t>Катышев Александр</t>
  </si>
  <si>
    <t>02.01.1996</t>
  </si>
  <si>
    <t>Мордовия</t>
  </si>
  <si>
    <t>758</t>
  </si>
  <si>
    <t>10034921495</t>
  </si>
  <si>
    <t>Хромочкин Максим</t>
  </si>
  <si>
    <t>18.03.2004</t>
  </si>
  <si>
    <t>671</t>
  </si>
  <si>
    <t>10081092485</t>
  </si>
  <si>
    <t>Волков Константин</t>
  </si>
  <si>
    <t>06.10.2006</t>
  </si>
  <si>
    <t>846</t>
  </si>
  <si>
    <t>10062193451</t>
  </si>
  <si>
    <t>Сахатов Максим</t>
  </si>
  <si>
    <t>25.04.2004</t>
  </si>
  <si>
    <t>Санкт-Петербург</t>
  </si>
  <si>
    <t>987</t>
  </si>
  <si>
    <t>10034928973</t>
  </si>
  <si>
    <t>Бескровный Илья</t>
  </si>
  <si>
    <t>19.03.2000</t>
  </si>
  <si>
    <t>159</t>
  </si>
  <si>
    <t>10053674023</t>
  </si>
  <si>
    <t>Паряев Сергей</t>
  </si>
  <si>
    <t>12.05.2004</t>
  </si>
  <si>
    <t>315</t>
  </si>
  <si>
    <t>10117747876</t>
  </si>
  <si>
    <t>Гладков Григорий</t>
  </si>
  <si>
    <t>19.08.2006</t>
  </si>
  <si>
    <t>Омская обл.</t>
  </si>
  <si>
    <t>183</t>
  </si>
  <si>
    <t>10010932284</t>
  </si>
  <si>
    <t>Сафронов Артём</t>
  </si>
  <si>
    <t>11.02.1998</t>
  </si>
  <si>
    <t>52</t>
  </si>
  <si>
    <t>10036099946</t>
  </si>
  <si>
    <t>Мошков Илья</t>
  </si>
  <si>
    <t>14.12.2003</t>
  </si>
  <si>
    <t>636</t>
  </si>
  <si>
    <t>10034922610</t>
  </si>
  <si>
    <t>Малюшкин Олег</t>
  </si>
  <si>
    <t>03.07.2002</t>
  </si>
  <si>
    <t>Брянская обл.</t>
  </si>
  <si>
    <t>132</t>
  </si>
  <si>
    <t>10011168825</t>
  </si>
  <si>
    <t>Росланкин Дмитрий</t>
  </si>
  <si>
    <t>24.02.1999</t>
  </si>
  <si>
    <t>21</t>
  </si>
  <si>
    <t>10036094185</t>
  </si>
  <si>
    <t>Тельнов Данила</t>
  </si>
  <si>
    <t>12.01.2001</t>
  </si>
  <si>
    <t>Пензенская обл.</t>
  </si>
  <si>
    <t>22</t>
  </si>
  <si>
    <t>10082682477</t>
  </si>
  <si>
    <t>Молдованов Андрей</t>
  </si>
  <si>
    <t>10.04.2005</t>
  </si>
  <si>
    <t>246</t>
  </si>
  <si>
    <t>10010866307</t>
  </si>
  <si>
    <t>Тоянов Егор</t>
  </si>
  <si>
    <t>21.12.1998</t>
  </si>
  <si>
    <t>65</t>
  </si>
  <si>
    <t>10091230302</t>
  </si>
  <si>
    <t>Каплин Роман</t>
  </si>
  <si>
    <t>26.12.2006</t>
  </si>
  <si>
    <t>353</t>
  </si>
  <si>
    <t>10064556817</t>
  </si>
  <si>
    <t>Шуляковский Никита</t>
  </si>
  <si>
    <t>30.08.2006</t>
  </si>
  <si>
    <t>164</t>
  </si>
  <si>
    <t>10089460959</t>
  </si>
  <si>
    <t>Кузьмин Денис</t>
  </si>
  <si>
    <t>27.06.2006</t>
  </si>
  <si>
    <t>11</t>
  </si>
  <si>
    <t>10058962240</t>
  </si>
  <si>
    <t>Юрасов Артём</t>
  </si>
  <si>
    <t>03.10.2006</t>
  </si>
  <si>
    <t>683</t>
  </si>
  <si>
    <t>10080986088</t>
  </si>
  <si>
    <t>Назарько Дмитрий</t>
  </si>
  <si>
    <t>15.12.2005</t>
  </si>
  <si>
    <t>44</t>
  </si>
  <si>
    <t>10083105136</t>
  </si>
  <si>
    <t>Ширлин Семен</t>
  </si>
  <si>
    <t>17.01.2005</t>
  </si>
  <si>
    <t>111</t>
  </si>
  <si>
    <t>10088936149</t>
  </si>
  <si>
    <t>Пустовалов Егор</t>
  </si>
  <si>
    <t>13.02.2006</t>
  </si>
  <si>
    <t>345</t>
  </si>
  <si>
    <t>10076266636</t>
  </si>
  <si>
    <t>Семин Никита</t>
  </si>
  <si>
    <t>03.04.2005</t>
  </si>
  <si>
    <t>119</t>
  </si>
  <si>
    <t>10007839907</t>
  </si>
  <si>
    <t>Неяскин Владислав</t>
  </si>
  <si>
    <t>19.01.1994</t>
  </si>
  <si>
    <t>393</t>
  </si>
  <si>
    <t>10036031743</t>
  </si>
  <si>
    <t>Дергачев Константин</t>
  </si>
  <si>
    <t>14.01.2003</t>
  </si>
  <si>
    <t>43</t>
  </si>
  <si>
    <t>10076949171</t>
  </si>
  <si>
    <t>Кунаев Павел</t>
  </si>
  <si>
    <t>26.05.2005</t>
  </si>
  <si>
    <t>20</t>
  </si>
  <si>
    <t>10077036774</t>
  </si>
  <si>
    <t>Глазов Георгий</t>
  </si>
  <si>
    <t>64</t>
  </si>
  <si>
    <t>10076942909</t>
  </si>
  <si>
    <t>Суринов Артемий</t>
  </si>
  <si>
    <t>25.10.2006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</si>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</sst>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left" vertical="center" wrapText="1"/>
    </xf>
    <xf numFmtId="164" fontId="20" fillId="0" borderId="26" xfId="2" applyNumberFormat="1" applyFont="1" applyBorder="1" applyAlignment="1">
      <alignment horizontal="left" vertical="center" wrapText="1"/>
    </xf>
    <xf numFmtId="0" fontId="16" fillId="2" borderId="25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  <xf numFmtId="0" fontId="16" fillId="2" borderId="36" xfId="7" applyFont="1" applyFill="1" applyBorder="1" applyAlignment="1">
      <alignment horizontal="center" vertical="center" wrapText="1"/>
    </xf>
    <xf numFmtId="14" fontId="16" fillId="2" borderId="36" xfId="7" applyNumberFormat="1" applyFont="1" applyFill="1" applyBorder="1" applyAlignment="1">
      <alignment horizontal="center" vertical="center" wrapText="1"/>
    </xf>
    <xf numFmtId="0" fontId="16" fillId="2" borderId="37" xfId="7" applyFont="1" applyFill="1" applyBorder="1" applyAlignment="1">
      <alignment horizontal="center" vertical="center" wrapText="1"/>
    </xf>
    <xf numFmtId="0" fontId="16" fillId="2" borderId="38" xfId="7" applyFont="1" applyFill="1" applyBorder="1" applyAlignment="1">
      <alignment horizontal="center" vertical="center" wrapText="1"/>
    </xf>
    <xf numFmtId="0" fontId="8" fillId="0" borderId="21" xfId="2" applyFont="1" applyBorder="1" applyAlignment="1">
      <alignment vertical="center"/>
    </xf>
    <xf numFmtId="14" fontId="16" fillId="2" borderId="39" xfId="7" applyNumberFormat="1" applyFont="1" applyFill="1" applyBorder="1" applyAlignment="1">
      <alignment horizontal="center" vertical="center" wrapText="1"/>
    </xf>
    <xf numFmtId="14" fontId="16" fillId="2" borderId="33" xfId="7" applyNumberFormat="1" applyFont="1" applyFill="1" applyBorder="1" applyAlignment="1">
      <alignment horizontal="center" vertical="center" wrapText="1"/>
    </xf>
    <xf numFmtId="165" fontId="13" fillId="0" borderId="34" xfId="2" applyNumberFormat="1" applyFont="1" applyBorder="1" applyAlignment="1">
      <alignment vertical="center"/>
    </xf>
    <xf numFmtId="165" fontId="13" fillId="0" borderId="35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2" fontId="8" fillId="0" borderId="26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2" fillId="2" borderId="3" xfId="2" applyFont="1" applyFill="1" applyBorder="1" applyAlignment="1">
      <alignment vertical="center"/>
    </xf>
    <xf numFmtId="0" fontId="11" fillId="0" borderId="42" xfId="2" applyFont="1" applyBorder="1" applyAlignment="1">
      <alignment horizontal="right" vertical="center"/>
    </xf>
    <xf numFmtId="0" fontId="11" fillId="0" borderId="44" xfId="2" applyFont="1" applyBorder="1" applyAlignment="1">
      <alignment horizontal="right" vertical="center"/>
    </xf>
    <xf numFmtId="0" fontId="12" fillId="0" borderId="45" xfId="2" applyFont="1" applyBorder="1" applyAlignment="1">
      <alignment vertical="center"/>
    </xf>
    <xf numFmtId="0" fontId="10" fillId="0" borderId="26" xfId="2" applyFont="1" applyBorder="1" applyAlignment="1">
      <alignment horizontal="right" vertical="center"/>
    </xf>
    <xf numFmtId="165" fontId="14" fillId="0" borderId="46" xfId="2" applyNumberFormat="1" applyFont="1" applyBorder="1" applyAlignment="1">
      <alignment vertical="center"/>
    </xf>
    <xf numFmtId="0" fontId="8" fillId="0" borderId="26" xfId="2" applyFont="1" applyBorder="1" applyAlignment="1">
      <alignment horizontal="right" vertical="center" wrapText="1"/>
    </xf>
    <xf numFmtId="165" fontId="14" fillId="0" borderId="47" xfId="2" applyNumberFormat="1" applyFont="1" applyBorder="1" applyAlignment="1">
      <alignment horizontal="right" vertical="center"/>
    </xf>
    <xf numFmtId="0" fontId="8" fillId="0" borderId="27" xfId="2" applyFont="1" applyBorder="1" applyAlignment="1">
      <alignment horizontal="right" vertical="center" wrapText="1"/>
    </xf>
    <xf numFmtId="0" fontId="14" fillId="0" borderId="48" xfId="2" applyFont="1" applyBorder="1" applyAlignment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2" fillId="0" borderId="4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45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46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1" xfId="2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32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76200</xdr:rowOff>
    </xdr:from>
    <xdr:to>
      <xdr:col>2</xdr:col>
      <xdr:colOff>75777</xdr:colOff>
      <xdr:row>3</xdr:row>
      <xdr:rowOff>256117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A39" zoomScaleNormal="100" zoomScaleSheetLayoutView="100" workbookViewId="0">
      <selection activeCell="A47" sqref="A47:A51"/>
    </sheetView>
  </sheetViews>
  <sheetFormatPr defaultRowHeight="13.8" x14ac:dyDescent="0.25"/>
  <cols>
    <col min="1" max="1" width="7" style="1" customWidth="1"/>
    <col min="2" max="2" width="7.88671875" style="28" customWidth="1"/>
    <col min="3" max="3" width="14.6640625" style="28" customWidth="1"/>
    <col min="4" max="4" width="23.5546875" style="1" customWidth="1"/>
    <col min="5" max="5" width="11.6640625" style="11" customWidth="1"/>
    <col min="6" max="6" width="10.33203125" style="1" customWidth="1"/>
    <col min="7" max="7" width="32" style="1" customWidth="1"/>
    <col min="8" max="8" width="15.33203125" style="23" customWidth="1"/>
    <col min="9" max="9" width="4.6640625" style="23" customWidth="1"/>
    <col min="10" max="10" width="15.33203125" style="1" customWidth="1"/>
    <col min="11" max="11" width="18.6640625" style="1" customWidth="1"/>
  </cols>
  <sheetData>
    <row r="1" spans="1:11" ht="21" x14ac:dyDescent="0.25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5">
      <c r="A3" s="128" t="s">
        <v>52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5">
      <c r="A4" s="128" t="s">
        <v>53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5">
      <c r="A5" s="128" t="s">
        <v>54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8" x14ac:dyDescent="0.25">
      <c r="A6" s="129" t="s">
        <v>55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5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6" thickBot="1" x14ac:dyDescent="0.3">
      <c r="A8" s="131" t="s">
        <v>24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18.600000000000001" thickTop="1" x14ac:dyDescent="0.25">
      <c r="A9" s="132" t="s">
        <v>16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1" ht="18" x14ac:dyDescent="0.25">
      <c r="A10" s="135" t="s">
        <v>45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7"/>
    </row>
    <row r="11" spans="1:11" ht="18" x14ac:dyDescent="0.25">
      <c r="A11" s="135" t="s">
        <v>49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2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20.100000000000001" customHeight="1" x14ac:dyDescent="0.25">
      <c r="A13" s="109" t="s">
        <v>56</v>
      </c>
      <c r="B13" s="110"/>
      <c r="C13" s="110"/>
      <c r="D13" s="110"/>
      <c r="E13" s="2"/>
      <c r="F13" s="84" t="s">
        <v>57</v>
      </c>
      <c r="G13" s="84"/>
      <c r="H13" s="12"/>
      <c r="I13" s="12"/>
      <c r="J13" s="3"/>
      <c r="K13" s="86" t="s">
        <v>58</v>
      </c>
    </row>
    <row r="14" spans="1:11" ht="20.100000000000001" customHeight="1" x14ac:dyDescent="0.25">
      <c r="A14" s="111" t="s">
        <v>65</v>
      </c>
      <c r="B14" s="112"/>
      <c r="C14" s="112"/>
      <c r="D14" s="112"/>
      <c r="E14" s="4"/>
      <c r="F14" s="33" t="s">
        <v>59</v>
      </c>
      <c r="G14" s="33"/>
      <c r="H14" s="13"/>
      <c r="I14" s="13"/>
      <c r="J14" s="5"/>
      <c r="K14" s="87" t="s">
        <v>60</v>
      </c>
    </row>
    <row r="15" spans="1:11" ht="20.100000000000001" customHeight="1" x14ac:dyDescent="0.25">
      <c r="A15" s="113" t="s">
        <v>6</v>
      </c>
      <c r="B15" s="114"/>
      <c r="C15" s="114"/>
      <c r="D15" s="114"/>
      <c r="E15" s="114"/>
      <c r="F15" s="114"/>
      <c r="G15" s="115"/>
      <c r="H15" s="116" t="s">
        <v>0</v>
      </c>
      <c r="I15" s="117"/>
      <c r="J15" s="117"/>
      <c r="K15" s="118"/>
    </row>
    <row r="16" spans="1:11" ht="20.100000000000001" customHeight="1" x14ac:dyDescent="0.25">
      <c r="A16" s="88" t="s">
        <v>12</v>
      </c>
      <c r="B16" s="6"/>
      <c r="C16" s="6"/>
      <c r="D16" s="14"/>
      <c r="E16" s="15"/>
      <c r="F16" s="14"/>
      <c r="G16" s="89" t="s">
        <v>50</v>
      </c>
      <c r="H16" s="44" t="s">
        <v>29</v>
      </c>
      <c r="I16" s="45"/>
      <c r="J16" s="45"/>
      <c r="K16" s="90"/>
    </row>
    <row r="17" spans="1:11" ht="20.100000000000001" customHeight="1" x14ac:dyDescent="0.25">
      <c r="A17" s="88" t="s">
        <v>13</v>
      </c>
      <c r="B17" s="6"/>
      <c r="C17" s="6"/>
      <c r="D17" s="7"/>
      <c r="E17" s="32"/>
      <c r="F17" s="16"/>
      <c r="G17" s="91" t="s">
        <v>51</v>
      </c>
      <c r="H17" s="44" t="s">
        <v>31</v>
      </c>
      <c r="I17" s="45"/>
      <c r="J17" s="45"/>
      <c r="K17" s="92" t="s">
        <v>61</v>
      </c>
    </row>
    <row r="18" spans="1:11" ht="20.100000000000001" customHeight="1" x14ac:dyDescent="0.25">
      <c r="A18" s="88" t="s">
        <v>14</v>
      </c>
      <c r="B18" s="6"/>
      <c r="C18" s="6"/>
      <c r="D18" s="7"/>
      <c r="E18" s="32"/>
      <c r="F18" s="16"/>
      <c r="G18" s="91" t="s">
        <v>62</v>
      </c>
      <c r="H18" s="44" t="s">
        <v>32</v>
      </c>
      <c r="I18" s="45"/>
      <c r="J18" s="45"/>
      <c r="K18" s="92" t="s">
        <v>63</v>
      </c>
    </row>
    <row r="19" spans="1:11" ht="20.100000000000001" customHeight="1" thickBot="1" x14ac:dyDescent="0.3">
      <c r="A19" s="88" t="s">
        <v>10</v>
      </c>
      <c r="B19" s="34"/>
      <c r="C19" s="34"/>
      <c r="D19" s="16"/>
      <c r="F19" s="36"/>
      <c r="G19" s="93" t="s">
        <v>64</v>
      </c>
      <c r="H19" s="35" t="s">
        <v>30</v>
      </c>
      <c r="I19" s="46"/>
      <c r="J19" s="31"/>
      <c r="K19" s="94">
        <v>1</v>
      </c>
    </row>
    <row r="20" spans="1:11" ht="15" thickTop="1" thickBot="1" x14ac:dyDescent="0.3">
      <c r="A20" s="9"/>
      <c r="B20" s="8"/>
      <c r="C20" s="8"/>
      <c r="D20" s="9"/>
      <c r="E20" s="10"/>
      <c r="F20" s="9"/>
      <c r="G20" s="74"/>
      <c r="H20" s="17"/>
      <c r="I20" s="17"/>
      <c r="J20" s="9"/>
      <c r="K20" s="9"/>
    </row>
    <row r="21" spans="1:11" ht="25.95" customHeight="1" thickTop="1" x14ac:dyDescent="0.25">
      <c r="A21" s="65" t="s">
        <v>4</v>
      </c>
      <c r="B21" s="66" t="s">
        <v>8</v>
      </c>
      <c r="C21" s="66" t="s">
        <v>23</v>
      </c>
      <c r="D21" s="66" t="s">
        <v>1</v>
      </c>
      <c r="E21" s="67" t="s">
        <v>22</v>
      </c>
      <c r="F21" s="68" t="s">
        <v>5</v>
      </c>
      <c r="G21" s="72" t="s">
        <v>26</v>
      </c>
      <c r="H21" s="123" t="s">
        <v>38</v>
      </c>
      <c r="I21" s="124"/>
      <c r="J21" s="119" t="s">
        <v>18</v>
      </c>
      <c r="K21" s="121" t="s">
        <v>9</v>
      </c>
    </row>
    <row r="22" spans="1:11" ht="13.95" customHeight="1" thickBot="1" x14ac:dyDescent="0.3">
      <c r="A22" s="80"/>
      <c r="B22" s="70"/>
      <c r="C22" s="70"/>
      <c r="D22" s="70"/>
      <c r="E22" s="71"/>
      <c r="F22" s="73"/>
      <c r="G22" s="70"/>
      <c r="H22" s="75"/>
      <c r="I22" s="76"/>
      <c r="J22" s="120"/>
      <c r="K22" s="122"/>
    </row>
    <row r="23" spans="1:11" ht="27.9" customHeight="1" x14ac:dyDescent="0.3">
      <c r="A23" s="138">
        <v>1</v>
      </c>
      <c r="B23" s="138" t="s">
        <v>66</v>
      </c>
      <c r="C23" s="138" t="s">
        <v>67</v>
      </c>
      <c r="D23" s="138" t="s">
        <v>68</v>
      </c>
      <c r="E23" s="138" t="s">
        <v>69</v>
      </c>
      <c r="F23" s="138" t="s">
        <v>17</v>
      </c>
      <c r="G23" s="138" t="s">
        <v>70</v>
      </c>
      <c r="H23" s="79"/>
      <c r="I23" s="77"/>
      <c r="J23" s="61"/>
      <c r="K23" s="62"/>
    </row>
    <row r="24" spans="1:11" ht="27.9" customHeight="1" x14ac:dyDescent="0.3">
      <c r="A24" s="138">
        <v>2</v>
      </c>
      <c r="B24" s="138" t="s">
        <v>71</v>
      </c>
      <c r="C24" s="138" t="s">
        <v>72</v>
      </c>
      <c r="D24" s="138" t="s">
        <v>73</v>
      </c>
      <c r="E24" s="138" t="s">
        <v>74</v>
      </c>
      <c r="F24" s="138" t="s">
        <v>17</v>
      </c>
      <c r="G24" s="138" t="s">
        <v>75</v>
      </c>
      <c r="H24" s="79"/>
      <c r="I24" s="78"/>
      <c r="J24" s="61"/>
      <c r="K24" s="62"/>
    </row>
    <row r="25" spans="1:11" ht="27.9" customHeight="1" x14ac:dyDescent="0.3">
      <c r="A25" s="138">
        <v>3</v>
      </c>
      <c r="B25" s="138" t="s">
        <v>76</v>
      </c>
      <c r="C25" s="138" t="s">
        <v>77</v>
      </c>
      <c r="D25" s="138" t="s">
        <v>78</v>
      </c>
      <c r="E25" s="138" t="s">
        <v>79</v>
      </c>
      <c r="F25" s="138" t="s">
        <v>17</v>
      </c>
      <c r="G25" s="138" t="s">
        <v>80</v>
      </c>
      <c r="H25" s="79"/>
      <c r="I25" s="78"/>
      <c r="J25" s="61"/>
      <c r="K25" s="62"/>
    </row>
    <row r="26" spans="1:11" ht="27.9" customHeight="1" x14ac:dyDescent="0.3">
      <c r="A26" s="138">
        <v>4</v>
      </c>
      <c r="B26" s="138" t="s">
        <v>81</v>
      </c>
      <c r="C26" s="138" t="s">
        <v>82</v>
      </c>
      <c r="D26" s="138" t="s">
        <v>83</v>
      </c>
      <c r="E26" s="138" t="s">
        <v>84</v>
      </c>
      <c r="F26" s="138" t="s">
        <v>17</v>
      </c>
      <c r="G26" s="138" t="s">
        <v>75</v>
      </c>
      <c r="H26" s="79"/>
      <c r="I26" s="78"/>
      <c r="J26" s="61"/>
      <c r="K26" s="62"/>
    </row>
    <row r="27" spans="1:11" ht="27.9" customHeight="1" x14ac:dyDescent="0.3">
      <c r="A27" s="138">
        <v>5</v>
      </c>
      <c r="B27" s="138" t="s">
        <v>85</v>
      </c>
      <c r="C27" s="138" t="s">
        <v>86</v>
      </c>
      <c r="D27" s="138" t="s">
        <v>87</v>
      </c>
      <c r="E27" s="138" t="s">
        <v>88</v>
      </c>
      <c r="F27" s="138" t="s">
        <v>17</v>
      </c>
      <c r="G27" s="138" t="s">
        <v>75</v>
      </c>
      <c r="H27" s="79"/>
      <c r="I27" s="78"/>
      <c r="J27" s="61"/>
      <c r="K27" s="62"/>
    </row>
    <row r="28" spans="1:11" ht="27.9" customHeight="1" x14ac:dyDescent="0.3">
      <c r="A28" s="138">
        <v>6</v>
      </c>
      <c r="B28" s="138" t="s">
        <v>89</v>
      </c>
      <c r="C28" s="138" t="s">
        <v>90</v>
      </c>
      <c r="D28" s="138" t="s">
        <v>91</v>
      </c>
      <c r="E28" s="138" t="s">
        <v>92</v>
      </c>
      <c r="F28" s="138" t="s">
        <v>17</v>
      </c>
      <c r="G28" s="138" t="s">
        <v>93</v>
      </c>
      <c r="H28" s="79"/>
      <c r="I28" s="78"/>
      <c r="J28" s="61"/>
      <c r="K28" s="62"/>
    </row>
    <row r="29" spans="1:11" ht="27.9" customHeight="1" x14ac:dyDescent="0.3">
      <c r="A29" s="138">
        <v>7</v>
      </c>
      <c r="B29" s="138" t="s">
        <v>94</v>
      </c>
      <c r="C29" s="138" t="s">
        <v>95</v>
      </c>
      <c r="D29" s="138" t="s">
        <v>96</v>
      </c>
      <c r="E29" s="138" t="s">
        <v>97</v>
      </c>
      <c r="F29" s="138" t="s">
        <v>17</v>
      </c>
      <c r="G29" s="138" t="s">
        <v>93</v>
      </c>
      <c r="H29" s="79"/>
      <c r="I29" s="78"/>
      <c r="J29" s="61"/>
      <c r="K29" s="62"/>
    </row>
    <row r="30" spans="1:11" ht="27.9" customHeight="1" x14ac:dyDescent="0.3">
      <c r="A30" s="138">
        <v>8</v>
      </c>
      <c r="B30" s="138" t="s">
        <v>98</v>
      </c>
      <c r="C30" s="138" t="s">
        <v>99</v>
      </c>
      <c r="D30" s="138" t="s">
        <v>100</v>
      </c>
      <c r="E30" s="138" t="s">
        <v>101</v>
      </c>
      <c r="F30" s="138" t="s">
        <v>17</v>
      </c>
      <c r="G30" s="138" t="s">
        <v>80</v>
      </c>
      <c r="H30" s="79"/>
      <c r="I30" s="78"/>
      <c r="J30" s="61"/>
      <c r="K30" s="62"/>
    </row>
    <row r="31" spans="1:11" ht="27.9" customHeight="1" x14ac:dyDescent="0.3">
      <c r="A31" s="138">
        <v>9</v>
      </c>
      <c r="B31" s="138" t="s">
        <v>102</v>
      </c>
      <c r="C31" s="138" t="s">
        <v>103</v>
      </c>
      <c r="D31" s="138" t="s">
        <v>104</v>
      </c>
      <c r="E31" s="138" t="s">
        <v>105</v>
      </c>
      <c r="F31" s="138" t="s">
        <v>20</v>
      </c>
      <c r="G31" s="138" t="s">
        <v>106</v>
      </c>
      <c r="H31" s="79"/>
      <c r="I31" s="78"/>
      <c r="J31" s="61"/>
      <c r="K31" s="62"/>
    </row>
    <row r="32" spans="1:11" ht="27.9" customHeight="1" x14ac:dyDescent="0.3">
      <c r="A32" s="138">
        <v>10</v>
      </c>
      <c r="B32" s="138" t="s">
        <v>107</v>
      </c>
      <c r="C32" s="138" t="s">
        <v>108</v>
      </c>
      <c r="D32" s="138" t="s">
        <v>109</v>
      </c>
      <c r="E32" s="138" t="s">
        <v>110</v>
      </c>
      <c r="F32" s="138" t="s">
        <v>17</v>
      </c>
      <c r="G32" s="138" t="s">
        <v>75</v>
      </c>
      <c r="H32" s="79"/>
      <c r="I32" s="78"/>
      <c r="J32" s="61"/>
      <c r="K32" s="62"/>
    </row>
    <row r="33" spans="1:11" ht="27.9" customHeight="1" x14ac:dyDescent="0.3">
      <c r="A33" s="138">
        <v>11</v>
      </c>
      <c r="B33" s="138" t="s">
        <v>111</v>
      </c>
      <c r="C33" s="138" t="s">
        <v>112</v>
      </c>
      <c r="D33" s="138" t="s">
        <v>113</v>
      </c>
      <c r="E33" s="138" t="s">
        <v>114</v>
      </c>
      <c r="F33" s="138" t="s">
        <v>17</v>
      </c>
      <c r="G33" s="138" t="s">
        <v>80</v>
      </c>
      <c r="H33" s="79"/>
      <c r="I33" s="78"/>
      <c r="J33" s="61"/>
      <c r="K33" s="62"/>
    </row>
    <row r="34" spans="1:11" ht="27.9" customHeight="1" x14ac:dyDescent="0.3">
      <c r="A34" s="138">
        <v>12</v>
      </c>
      <c r="B34" s="138" t="s">
        <v>115</v>
      </c>
      <c r="C34" s="138" t="s">
        <v>116</v>
      </c>
      <c r="D34" s="138" t="s">
        <v>117</v>
      </c>
      <c r="E34" s="138" t="s">
        <v>118</v>
      </c>
      <c r="F34" s="138" t="s">
        <v>17</v>
      </c>
      <c r="G34" s="138" t="s">
        <v>119</v>
      </c>
      <c r="H34" s="79"/>
      <c r="I34" s="78"/>
      <c r="J34" s="61"/>
      <c r="K34" s="62"/>
    </row>
    <row r="35" spans="1:11" ht="27.9" customHeight="1" x14ac:dyDescent="0.3">
      <c r="A35" s="138">
        <v>13</v>
      </c>
      <c r="B35" s="138" t="s">
        <v>120</v>
      </c>
      <c r="C35" s="138" t="s">
        <v>121</v>
      </c>
      <c r="D35" s="138" t="s">
        <v>122</v>
      </c>
      <c r="E35" s="138" t="s">
        <v>123</v>
      </c>
      <c r="F35" s="138" t="s">
        <v>17</v>
      </c>
      <c r="G35" s="138" t="s">
        <v>80</v>
      </c>
      <c r="H35" s="79"/>
      <c r="I35" s="78"/>
      <c r="J35" s="61"/>
      <c r="K35" s="62"/>
    </row>
    <row r="36" spans="1:11" ht="27.9" customHeight="1" x14ac:dyDescent="0.3">
      <c r="A36" s="138">
        <v>14</v>
      </c>
      <c r="B36" s="138" t="s">
        <v>124</v>
      </c>
      <c r="C36" s="138" t="s">
        <v>125</v>
      </c>
      <c r="D36" s="138" t="s">
        <v>126</v>
      </c>
      <c r="E36" s="138" t="s">
        <v>127</v>
      </c>
      <c r="F36" s="138" t="s">
        <v>17</v>
      </c>
      <c r="G36" s="138" t="s">
        <v>128</v>
      </c>
      <c r="H36" s="79"/>
      <c r="I36" s="78"/>
      <c r="J36" s="61"/>
      <c r="K36" s="62"/>
    </row>
    <row r="37" spans="1:11" ht="27.9" customHeight="1" x14ac:dyDescent="0.3">
      <c r="A37" s="138">
        <v>15</v>
      </c>
      <c r="B37" s="138" t="s">
        <v>129</v>
      </c>
      <c r="C37" s="138" t="s">
        <v>130</v>
      </c>
      <c r="D37" s="138" t="s">
        <v>131</v>
      </c>
      <c r="E37" s="138" t="s">
        <v>132</v>
      </c>
      <c r="F37" s="138" t="s">
        <v>20</v>
      </c>
      <c r="G37" s="138" t="s">
        <v>75</v>
      </c>
      <c r="H37" s="79"/>
      <c r="I37" s="78"/>
      <c r="J37" s="61"/>
      <c r="K37" s="62"/>
    </row>
    <row r="38" spans="1:11" ht="27.9" customHeight="1" x14ac:dyDescent="0.3">
      <c r="A38" s="138">
        <v>16</v>
      </c>
      <c r="B38" s="138" t="s">
        <v>133</v>
      </c>
      <c r="C38" s="138" t="s">
        <v>134</v>
      </c>
      <c r="D38" s="138" t="s">
        <v>135</v>
      </c>
      <c r="E38" s="138" t="s">
        <v>136</v>
      </c>
      <c r="F38" s="138" t="s">
        <v>17</v>
      </c>
      <c r="G38" s="138" t="s">
        <v>75</v>
      </c>
      <c r="H38" s="79"/>
      <c r="I38" s="78"/>
      <c r="J38" s="61"/>
      <c r="K38" s="62"/>
    </row>
    <row r="39" spans="1:11" ht="27.9" customHeight="1" x14ac:dyDescent="0.3">
      <c r="A39" s="138">
        <v>17</v>
      </c>
      <c r="B39" s="138" t="s">
        <v>137</v>
      </c>
      <c r="C39" s="138" t="s">
        <v>138</v>
      </c>
      <c r="D39" s="138" t="s">
        <v>139</v>
      </c>
      <c r="E39" s="138" t="s">
        <v>140</v>
      </c>
      <c r="F39" s="138" t="s">
        <v>17</v>
      </c>
      <c r="G39" s="138" t="s">
        <v>80</v>
      </c>
      <c r="H39" s="79"/>
      <c r="I39" s="78"/>
      <c r="J39" s="61"/>
      <c r="K39" s="62"/>
    </row>
    <row r="40" spans="1:11" ht="27.9" customHeight="1" x14ac:dyDescent="0.3">
      <c r="A40" s="138">
        <v>18</v>
      </c>
      <c r="B40" s="138" t="s">
        <v>141</v>
      </c>
      <c r="C40" s="138" t="s">
        <v>142</v>
      </c>
      <c r="D40" s="138" t="s">
        <v>143</v>
      </c>
      <c r="E40" s="138" t="s">
        <v>144</v>
      </c>
      <c r="F40" s="138" t="s">
        <v>17</v>
      </c>
      <c r="G40" s="138" t="s">
        <v>75</v>
      </c>
      <c r="H40" s="79"/>
      <c r="I40" s="78"/>
      <c r="J40" s="61"/>
      <c r="K40" s="62"/>
    </row>
    <row r="41" spans="1:11" ht="27.9" customHeight="1" x14ac:dyDescent="0.3">
      <c r="A41" s="138">
        <v>19</v>
      </c>
      <c r="B41" s="138" t="s">
        <v>145</v>
      </c>
      <c r="C41" s="138" t="s">
        <v>146</v>
      </c>
      <c r="D41" s="138" t="s">
        <v>147</v>
      </c>
      <c r="E41" s="138" t="s">
        <v>148</v>
      </c>
      <c r="F41" s="138" t="s">
        <v>20</v>
      </c>
      <c r="G41" s="138" t="s">
        <v>128</v>
      </c>
      <c r="H41" s="79"/>
      <c r="I41" s="78"/>
      <c r="J41" s="61"/>
      <c r="K41" s="62"/>
    </row>
    <row r="42" spans="1:11" ht="27.9" customHeight="1" x14ac:dyDescent="0.3">
      <c r="A42" s="138">
        <v>20</v>
      </c>
      <c r="B42" s="138" t="s">
        <v>149</v>
      </c>
      <c r="C42" s="138" t="s">
        <v>150</v>
      </c>
      <c r="D42" s="138" t="s">
        <v>151</v>
      </c>
      <c r="E42" s="138" t="s">
        <v>152</v>
      </c>
      <c r="F42" s="138" t="s">
        <v>20</v>
      </c>
      <c r="G42" s="138" t="s">
        <v>128</v>
      </c>
      <c r="H42" s="79"/>
      <c r="I42" s="78"/>
      <c r="J42" s="61"/>
      <c r="K42" s="62"/>
    </row>
    <row r="43" spans="1:11" ht="27.9" customHeight="1" x14ac:dyDescent="0.3">
      <c r="A43" s="138">
        <v>21</v>
      </c>
      <c r="B43" s="138" t="s">
        <v>153</v>
      </c>
      <c r="C43" s="138" t="s">
        <v>154</v>
      </c>
      <c r="D43" s="138" t="s">
        <v>155</v>
      </c>
      <c r="E43" s="138" t="s">
        <v>156</v>
      </c>
      <c r="F43" s="138" t="s">
        <v>17</v>
      </c>
      <c r="G43" s="138" t="s">
        <v>75</v>
      </c>
      <c r="H43" s="79"/>
      <c r="I43" s="78"/>
      <c r="J43" s="61"/>
      <c r="K43" s="62"/>
    </row>
    <row r="44" spans="1:11" ht="27.9" customHeight="1" x14ac:dyDescent="0.3">
      <c r="A44" s="138">
        <v>22</v>
      </c>
      <c r="B44" s="138" t="s">
        <v>157</v>
      </c>
      <c r="C44" s="138" t="s">
        <v>158</v>
      </c>
      <c r="D44" s="138" t="s">
        <v>159</v>
      </c>
      <c r="E44" s="138" t="s">
        <v>160</v>
      </c>
      <c r="F44" s="138" t="s">
        <v>20</v>
      </c>
      <c r="G44" s="138" t="s">
        <v>106</v>
      </c>
      <c r="H44" s="79"/>
      <c r="I44" s="78"/>
      <c r="J44" s="61"/>
      <c r="K44" s="62"/>
    </row>
    <row r="45" spans="1:11" ht="27.9" customHeight="1" x14ac:dyDescent="0.3">
      <c r="A45" s="138">
        <v>23</v>
      </c>
      <c r="B45" s="138" t="s">
        <v>161</v>
      </c>
      <c r="C45" s="138" t="s">
        <v>162</v>
      </c>
      <c r="D45" s="138" t="s">
        <v>163</v>
      </c>
      <c r="E45" s="138" t="s">
        <v>164</v>
      </c>
      <c r="F45" s="138" t="s">
        <v>17</v>
      </c>
      <c r="G45" s="138" t="s">
        <v>128</v>
      </c>
      <c r="H45" s="79"/>
      <c r="I45" s="78"/>
      <c r="J45" s="61"/>
      <c r="K45" s="62"/>
    </row>
    <row r="46" spans="1:11" ht="27.9" customHeight="1" x14ac:dyDescent="0.3">
      <c r="A46" s="138">
        <v>24</v>
      </c>
      <c r="B46" s="138" t="s">
        <v>165</v>
      </c>
      <c r="C46" s="138" t="s">
        <v>166</v>
      </c>
      <c r="D46" s="138" t="s">
        <v>167</v>
      </c>
      <c r="E46" s="138" t="s">
        <v>168</v>
      </c>
      <c r="F46" s="138" t="s">
        <v>20</v>
      </c>
      <c r="G46" s="138" t="s">
        <v>80</v>
      </c>
      <c r="H46" s="79"/>
      <c r="I46" s="78"/>
      <c r="J46" s="61"/>
      <c r="K46" s="62"/>
    </row>
    <row r="47" spans="1:11" ht="27.9" customHeight="1" x14ac:dyDescent="0.3">
      <c r="A47" s="138" t="s">
        <v>188</v>
      </c>
      <c r="B47" s="138" t="s">
        <v>169</v>
      </c>
      <c r="C47" s="138" t="s">
        <v>170</v>
      </c>
      <c r="D47" s="138" t="s">
        <v>171</v>
      </c>
      <c r="E47" s="138" t="s">
        <v>172</v>
      </c>
      <c r="F47" s="138" t="s">
        <v>17</v>
      </c>
      <c r="G47" s="138" t="s">
        <v>80</v>
      </c>
      <c r="H47" s="79"/>
      <c r="I47" s="78"/>
      <c r="J47" s="61"/>
      <c r="K47" s="62"/>
    </row>
    <row r="48" spans="1:11" ht="27.9" customHeight="1" x14ac:dyDescent="0.3">
      <c r="A48" s="138" t="s">
        <v>188</v>
      </c>
      <c r="B48" s="138" t="s">
        <v>173</v>
      </c>
      <c r="C48" s="138" t="s">
        <v>174</v>
      </c>
      <c r="D48" s="138" t="s">
        <v>175</v>
      </c>
      <c r="E48" s="138" t="s">
        <v>176</v>
      </c>
      <c r="F48" s="138" t="s">
        <v>17</v>
      </c>
      <c r="G48" s="138" t="s">
        <v>75</v>
      </c>
      <c r="H48" s="79"/>
      <c r="I48" s="78"/>
      <c r="J48" s="61"/>
      <c r="K48" s="62"/>
    </row>
    <row r="49" spans="1:11" ht="27.9" customHeight="1" x14ac:dyDescent="0.3">
      <c r="A49" s="138" t="s">
        <v>188</v>
      </c>
      <c r="B49" s="138" t="s">
        <v>177</v>
      </c>
      <c r="C49" s="138" t="s">
        <v>178</v>
      </c>
      <c r="D49" s="138" t="s">
        <v>179</v>
      </c>
      <c r="E49" s="138" t="s">
        <v>180</v>
      </c>
      <c r="F49" s="138" t="s">
        <v>20</v>
      </c>
      <c r="G49" s="138" t="s">
        <v>80</v>
      </c>
      <c r="H49" s="79"/>
      <c r="I49" s="78"/>
      <c r="J49" s="61"/>
      <c r="K49" s="62"/>
    </row>
    <row r="50" spans="1:11" ht="27.9" customHeight="1" x14ac:dyDescent="0.3">
      <c r="A50" s="138" t="s">
        <v>188</v>
      </c>
      <c r="B50" s="138" t="s">
        <v>181</v>
      </c>
      <c r="C50" s="138" t="s">
        <v>182</v>
      </c>
      <c r="D50" s="138" t="s">
        <v>183</v>
      </c>
      <c r="E50" s="138" t="s">
        <v>180</v>
      </c>
      <c r="F50" s="138" t="s">
        <v>17</v>
      </c>
      <c r="G50" s="138" t="s">
        <v>75</v>
      </c>
      <c r="H50" s="79"/>
      <c r="I50" s="78"/>
      <c r="J50" s="61"/>
      <c r="K50" s="62"/>
    </row>
    <row r="51" spans="1:11" ht="27.9" customHeight="1" x14ac:dyDescent="0.3">
      <c r="A51" s="138" t="s">
        <v>188</v>
      </c>
      <c r="B51" s="138" t="s">
        <v>184</v>
      </c>
      <c r="C51" s="138" t="s">
        <v>185</v>
      </c>
      <c r="D51" s="138" t="s">
        <v>186</v>
      </c>
      <c r="E51" s="138" t="s">
        <v>187</v>
      </c>
      <c r="F51" s="138" t="s">
        <v>20</v>
      </c>
      <c r="G51" s="138" t="s">
        <v>75</v>
      </c>
      <c r="H51" s="79"/>
      <c r="I51" s="78"/>
      <c r="J51" s="61"/>
      <c r="K51" s="62"/>
    </row>
    <row r="52" spans="1:11" ht="27" customHeight="1" thickBot="1" x14ac:dyDescent="0.35">
      <c r="A52" s="69"/>
      <c r="B52" s="69"/>
      <c r="C52" s="69"/>
      <c r="D52" s="69"/>
      <c r="E52" s="69"/>
      <c r="F52" s="69"/>
      <c r="G52" s="69"/>
      <c r="H52" s="18"/>
      <c r="I52" s="18"/>
      <c r="J52" s="19"/>
      <c r="K52" s="19"/>
    </row>
    <row r="53" spans="1:11" ht="15" thickTop="1" x14ac:dyDescent="0.25">
      <c r="A53" s="99" t="s">
        <v>3</v>
      </c>
      <c r="B53" s="100"/>
      <c r="C53" s="100"/>
      <c r="D53" s="100"/>
      <c r="E53" s="85"/>
      <c r="F53" s="85"/>
      <c r="G53" s="101" t="s">
        <v>25</v>
      </c>
      <c r="H53" s="102"/>
      <c r="I53" s="103"/>
      <c r="J53" s="102"/>
      <c r="K53" s="104"/>
    </row>
    <row r="54" spans="1:11" ht="15" customHeight="1" x14ac:dyDescent="0.25">
      <c r="A54" s="54" t="s">
        <v>33</v>
      </c>
      <c r="B54" s="16"/>
      <c r="C54" s="16"/>
      <c r="D54" s="55"/>
      <c r="E54" s="21"/>
      <c r="F54" s="52"/>
      <c r="G54" s="20" t="s">
        <v>21</v>
      </c>
      <c r="H54" s="48">
        <v>7</v>
      </c>
      <c r="I54" s="58"/>
      <c r="J54" s="81" t="s">
        <v>19</v>
      </c>
      <c r="K54" s="82">
        <f>COUNTIF(F23:F51,"ЗМС")</f>
        <v>0</v>
      </c>
    </row>
    <row r="55" spans="1:11" ht="15" customHeight="1" x14ac:dyDescent="0.25">
      <c r="A55" s="54" t="s">
        <v>34</v>
      </c>
      <c r="B55" s="16"/>
      <c r="C55" s="16"/>
      <c r="D55" s="55"/>
      <c r="E55" s="1"/>
      <c r="F55" s="53"/>
      <c r="G55" s="22" t="s">
        <v>43</v>
      </c>
      <c r="H55" s="47">
        <f>H56+H59</f>
        <v>29</v>
      </c>
      <c r="I55" s="50"/>
      <c r="J55" s="81" t="s">
        <v>15</v>
      </c>
      <c r="K55" s="82">
        <f>COUNTIF(F24:F52,"МСМК")</f>
        <v>0</v>
      </c>
    </row>
    <row r="56" spans="1:11" ht="15" customHeight="1" x14ac:dyDescent="0.25">
      <c r="A56" s="54" t="s">
        <v>35</v>
      </c>
      <c r="B56" s="16"/>
      <c r="C56" s="16"/>
      <c r="D56" s="55"/>
      <c r="E56" s="1"/>
      <c r="F56" s="53"/>
      <c r="G56" s="22" t="s">
        <v>44</v>
      </c>
      <c r="H56" s="47">
        <f>H57+H58+H60</f>
        <v>24</v>
      </c>
      <c r="I56" s="50"/>
      <c r="J56" s="81" t="s">
        <v>17</v>
      </c>
      <c r="K56" s="82">
        <f>COUNTIF(F23:F53,"МС")</f>
        <v>21</v>
      </c>
    </row>
    <row r="57" spans="1:11" ht="15" customHeight="1" x14ac:dyDescent="0.25">
      <c r="A57" s="54" t="s">
        <v>36</v>
      </c>
      <c r="B57" s="16"/>
      <c r="C57" s="16"/>
      <c r="D57" s="55"/>
      <c r="E57" s="1"/>
      <c r="F57" s="53"/>
      <c r="G57" s="22" t="s">
        <v>39</v>
      </c>
      <c r="H57" s="48">
        <f>COUNT(A23:A51)</f>
        <v>24</v>
      </c>
      <c r="I57" s="49"/>
      <c r="J57" s="81" t="s">
        <v>20</v>
      </c>
      <c r="K57" s="82">
        <f>COUNTIF(F23:F54,"КМС")</f>
        <v>8</v>
      </c>
    </row>
    <row r="58" spans="1:11" ht="15" customHeight="1" x14ac:dyDescent="0.25">
      <c r="A58" s="54"/>
      <c r="B58" s="16"/>
      <c r="C58" s="16"/>
      <c r="D58" s="55"/>
      <c r="E58" s="1"/>
      <c r="F58" s="53"/>
      <c r="G58" s="22" t="s">
        <v>40</v>
      </c>
      <c r="H58" s="48">
        <f>COUNTIF(A23:A51,"НФ")</f>
        <v>0</v>
      </c>
      <c r="I58" s="49"/>
      <c r="J58" s="63" t="s">
        <v>46</v>
      </c>
      <c r="K58" s="82">
        <f>COUNTIF(F23:F55,"1 сп.р.")</f>
        <v>0</v>
      </c>
    </row>
    <row r="59" spans="1:11" ht="15" customHeight="1" x14ac:dyDescent="0.25">
      <c r="A59" s="54"/>
      <c r="B59" s="16"/>
      <c r="C59" s="16"/>
      <c r="D59" s="55"/>
      <c r="E59" s="1"/>
      <c r="F59" s="53"/>
      <c r="G59" s="22" t="s">
        <v>41</v>
      </c>
      <c r="H59" s="37">
        <f>COUNTIF(A23:A51,"НС")</f>
        <v>5</v>
      </c>
      <c r="I59" s="51"/>
      <c r="J59" s="83" t="s">
        <v>48</v>
      </c>
      <c r="K59" s="82">
        <f>COUNTIF(F23:F56,"2 сп.р.")</f>
        <v>0</v>
      </c>
    </row>
    <row r="60" spans="1:11" ht="15" customHeight="1" x14ac:dyDescent="0.25">
      <c r="A60" s="54"/>
      <c r="B60" s="16"/>
      <c r="C60" s="16"/>
      <c r="D60" s="55"/>
      <c r="E60" s="24"/>
      <c r="F60" s="59"/>
      <c r="G60" s="22" t="s">
        <v>42</v>
      </c>
      <c r="H60" s="37">
        <f>COUNTIF(A23:A51,"ДСКВ")</f>
        <v>0</v>
      </c>
      <c r="I60" s="60"/>
      <c r="J60" s="64" t="s">
        <v>47</v>
      </c>
      <c r="K60" s="82">
        <f>COUNTIF(F23:F57,"3 сп.р.")</f>
        <v>0</v>
      </c>
    </row>
    <row r="61" spans="1:11" x14ac:dyDescent="0.25">
      <c r="A61" s="25"/>
      <c r="K61" s="26"/>
    </row>
    <row r="62" spans="1:11" ht="15.6" x14ac:dyDescent="0.25">
      <c r="A62" s="105" t="s">
        <v>2</v>
      </c>
      <c r="B62" s="106"/>
      <c r="C62" s="106"/>
      <c r="D62" s="106"/>
      <c r="E62" s="107" t="s">
        <v>7</v>
      </c>
      <c r="F62" s="107"/>
      <c r="G62" s="107"/>
      <c r="H62" s="107"/>
      <c r="I62" s="107" t="s">
        <v>37</v>
      </c>
      <c r="J62" s="107"/>
      <c r="K62" s="108"/>
    </row>
    <row r="63" spans="1:11" x14ac:dyDescent="0.25">
      <c r="A63" s="25"/>
      <c r="B63" s="1"/>
      <c r="C63" s="1"/>
      <c r="E63" s="1"/>
      <c r="F63" s="21"/>
      <c r="G63" s="21"/>
      <c r="H63" s="21"/>
      <c r="I63" s="21"/>
      <c r="J63" s="21"/>
      <c r="K63" s="30"/>
    </row>
    <row r="64" spans="1:11" x14ac:dyDescent="0.25">
      <c r="A64" s="27"/>
      <c r="D64" s="28"/>
      <c r="E64" s="56"/>
      <c r="F64" s="28"/>
      <c r="G64" s="28"/>
      <c r="H64" s="57"/>
      <c r="I64" s="57"/>
      <c r="J64" s="28"/>
      <c r="K64" s="29"/>
    </row>
    <row r="65" spans="1:11" x14ac:dyDescent="0.25">
      <c r="A65" s="27"/>
      <c r="D65" s="28"/>
      <c r="E65" s="56"/>
      <c r="F65" s="28"/>
      <c r="G65" s="28"/>
      <c r="H65" s="57"/>
      <c r="I65" s="57"/>
      <c r="J65" s="28"/>
      <c r="K65" s="29"/>
    </row>
    <row r="66" spans="1:11" x14ac:dyDescent="0.25">
      <c r="A66" s="27"/>
      <c r="D66" s="28"/>
      <c r="E66" s="56"/>
      <c r="F66" s="28"/>
      <c r="G66" s="28"/>
      <c r="H66" s="57"/>
      <c r="I66" s="57"/>
      <c r="J66" s="28"/>
      <c r="K66" s="29"/>
    </row>
    <row r="67" spans="1:11" x14ac:dyDescent="0.25">
      <c r="A67" s="27"/>
      <c r="D67" s="28"/>
      <c r="E67" s="56"/>
      <c r="F67" s="28"/>
      <c r="G67" s="28"/>
      <c r="H67" s="57"/>
      <c r="I67" s="57"/>
      <c r="J67" s="28"/>
      <c r="K67" s="29"/>
    </row>
    <row r="68" spans="1:11" ht="16.2" thickBot="1" x14ac:dyDescent="0.3">
      <c r="A68" s="95" t="str">
        <f>G18</f>
        <v>БУКОВА О.Ю. (IК, г. Пенза)</v>
      </c>
      <c r="B68" s="96"/>
      <c r="C68" s="96"/>
      <c r="D68" s="96"/>
      <c r="E68" s="96" t="str">
        <f>G17</f>
        <v>БОЯРОВ В.В. (ВК, г. Саранск)</v>
      </c>
      <c r="F68" s="96"/>
      <c r="G68" s="96"/>
      <c r="H68" s="96"/>
      <c r="I68" s="96" t="str">
        <f>G19</f>
        <v>КОЧЕТКОВ Д.А. (ВК, г. Саранск)</v>
      </c>
      <c r="J68" s="96"/>
      <c r="K68" s="97"/>
    </row>
    <row r="69" spans="1:11" ht="14.4" thickTop="1" x14ac:dyDescent="0.25"/>
    <row r="70" spans="1:11" ht="18" x14ac:dyDescent="0.25">
      <c r="A70" s="40"/>
      <c r="B70" s="41"/>
      <c r="C70" s="41"/>
      <c r="D70" s="40"/>
      <c r="E70" s="42"/>
      <c r="F70" s="40"/>
      <c r="G70" s="40"/>
      <c r="H70" s="43"/>
      <c r="I70" s="43"/>
      <c r="J70" s="40"/>
      <c r="K70" s="40"/>
    </row>
    <row r="71" spans="1:11" ht="21" x14ac:dyDescent="0.25">
      <c r="A71" s="38"/>
      <c r="B71" s="38"/>
      <c r="C71" s="39"/>
      <c r="D71" s="98"/>
      <c r="E71" s="98"/>
      <c r="F71" s="98"/>
      <c r="G71" s="98"/>
    </row>
    <row r="72" spans="1:11" ht="18" x14ac:dyDescent="0.25">
      <c r="D72" s="40"/>
    </row>
  </sheetData>
  <autoFilter ref="A22:G22">
    <sortState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68:D68"/>
    <mergeCell ref="E68:H68"/>
    <mergeCell ref="I68:K68"/>
    <mergeCell ref="D71:G71"/>
    <mergeCell ref="A53:D53"/>
    <mergeCell ref="G53:K53"/>
    <mergeCell ref="A62:D62"/>
    <mergeCell ref="E62:H62"/>
    <mergeCell ref="I62:K6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2025-04-26T13:28:13Z</cp:lastPrinted>
  <dcterms:created xsi:type="dcterms:W3CDTF">1996-10-08T23:32:33Z</dcterms:created>
  <dcterms:modified xsi:type="dcterms:W3CDTF">2025-04-26T13:28:20Z</dcterms:modified>
</cp:coreProperties>
</file>