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/>
  </bookViews>
  <sheets>
    <sheet name="Групповая горная гонка" sheetId="1" r:id="rId1"/>
  </sheets>
  <definedNames>
    <definedName name="_xlnm.Print_Titles" localSheetId="0">'Групповая горная гонка'!$21:$22</definedName>
    <definedName name="_xlnm.Print_Area" localSheetId="0">'Групповая горная гонка'!$A$1:$L$112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2" i="1" l="1"/>
  <c r="L101" i="1" l="1"/>
  <c r="L99" i="1"/>
  <c r="L98" i="1"/>
  <c r="L97" i="1"/>
  <c r="H104" i="1"/>
  <c r="H103" i="1"/>
  <c r="H102" i="1"/>
  <c r="H101" i="1"/>
  <c r="H100" i="1"/>
  <c r="L100" i="1"/>
  <c r="H99" i="1" l="1"/>
  <c r="H98" i="1" s="1"/>
</calcChain>
</file>

<file path=xl/sharedStrings.xml><?xml version="1.0" encoding="utf-8"?>
<sst xmlns="http://schemas.openxmlformats.org/spreadsheetml/2006/main" count="381" uniqueCount="214">
  <si>
    <t>Министерство спорта Российской Федерации</t>
  </si>
  <si>
    <t>Комитет Республики Адыгея по физической культуре и спорту</t>
  </si>
  <si>
    <t>Федерация велосипедного спорта России</t>
  </si>
  <si>
    <t>Федерация велосипедного спорта Республики Адыгея</t>
  </si>
  <si>
    <t>ЧЕМПИОНАТ РОССИИ</t>
  </si>
  <si>
    <t>по велосипедному спорту</t>
  </si>
  <si>
    <t>ИТОГОВЫЙ ПРОТОКОЛ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</si>
  <si>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00м 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</si>
  <si>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20 апреля 2021 года</t>
    </r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</si>
  <si>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</si>
  <si>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</si>
  <si>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</si>
  <si>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</si>
  <si>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ЛЕЛЮК А.Ф.(ВК, Г.МАЙКОП)</t>
  </si>
  <si>
    <t>ГЛАВНЫЙ СЕКРЕТАРЬ:</t>
  </si>
  <si>
    <t>ВОРОНОВ А.М. (1К, Г.МАЙКОП)</t>
  </si>
  <si>
    <t>СУДЬЯ НА ФИНИШЕ:</t>
  </si>
  <si>
    <t>БИБОВ Ю.Б.(1К, Г.МАЙКОП)</t>
  </si>
  <si>
    <t>МЕСТО</t>
  </si>
  <si>
    <t>НОМЕР</t>
  </si>
  <si>
    <t>ФАМИЛИЯ ИМЯ</t>
  </si>
  <si>
    <t>ГОД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</si>
  <si>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</si>
  <si>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</si>
  <si>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</si>
  <si>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</si>
  <si>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</si>
  <si>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</si>
  <si>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</si>
  <si>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Республика Адыгея</t>
  </si>
  <si>
    <t>Санкт-Петербург</t>
  </si>
  <si>
    <t>Москва</t>
  </si>
  <si>
    <t>Московская область</t>
  </si>
  <si>
    <t>Ростовская область</t>
  </si>
  <si>
    <t>Удмуртская Республика</t>
  </si>
  <si>
    <t>Самарская область</t>
  </si>
  <si>
    <t>Хабаровский край</t>
  </si>
  <si>
    <t>Республика Бурятия</t>
  </si>
  <si>
    <t>Свердловская область</t>
  </si>
  <si>
    <t>БОРОНИНА Валерия</t>
  </si>
  <si>
    <t>15.10.2002</t>
  </si>
  <si>
    <t>КМС</t>
  </si>
  <si>
    <t>Воронежская область</t>
  </si>
  <si>
    <t>Новосибирская область</t>
  </si>
  <si>
    <t>Иркутская область</t>
  </si>
  <si>
    <t>Омская область</t>
  </si>
  <si>
    <t>Республика Татарстан</t>
  </si>
  <si>
    <t>Забайкальский край</t>
  </si>
  <si>
    <t>Тульская область</t>
  </si>
  <si>
    <t>Челябинская область</t>
  </si>
  <si>
    <t>Чувашская Республика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</si>
  <si>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</si>
  <si>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</si>
  <si>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</si>
  <si>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</si>
  <si>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</si>
  <si>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ЛЕЛЮК А.Ф. (ВК, Г.МАЙКОП)</t>
  </si>
  <si>
    <t>ВОРОНОВ А.М. (1К, Г. МАЙКОП)</t>
  </si>
  <si>
    <t>шоссе - групповая горная гонка</t>
  </si>
  <si>
    <t>ПРИХОДЬКО Дарья</t>
  </si>
  <si>
    <t>11.08.2001</t>
  </si>
  <si>
    <t>КЛИМОВА Диана</t>
  </si>
  <si>
    <t>МСМК</t>
  </si>
  <si>
    <t xml:space="preserve">ГРУМАНДЬ Кристина </t>
  </si>
  <si>
    <t>КИРИЛЛОВА Полина</t>
  </si>
  <si>
    <t>08.10.1997</t>
  </si>
  <si>
    <t>МС</t>
  </si>
  <si>
    <t>СЫРАДОЕВА Маргарита</t>
  </si>
  <si>
    <t>06.04.1995</t>
  </si>
  <si>
    <t>ЧЕРНЫШОВА Галина</t>
  </si>
  <si>
    <t>21.11.1993</t>
  </si>
  <si>
    <t>ИВАНОВА Ирина</t>
  </si>
  <si>
    <t>КРЫЛОВА Седа</t>
  </si>
  <si>
    <t>16.09.1994</t>
  </si>
  <si>
    <t>СТАРОДУБОВА Валентина</t>
  </si>
  <si>
    <t>ИВАНОВА Кристина</t>
  </si>
  <si>
    <t>13.10.2002</t>
  </si>
  <si>
    <t>ФАДЕЕВА Екатерина</t>
  </si>
  <si>
    <t>19.02.2002</t>
  </si>
  <si>
    <t>КИРЯКОВА Кристина</t>
  </si>
  <si>
    <t>04.12.2002</t>
  </si>
  <si>
    <t>ЧУРЕНКОВА Таисия</t>
  </si>
  <si>
    <t>25.08.2001</t>
  </si>
  <si>
    <t>ГОЛЯЕВА Валерия</t>
  </si>
  <si>
    <t>15.06.2001</t>
  </si>
  <si>
    <t>ПЕЧЕРСКИХ Анастасия</t>
  </si>
  <si>
    <t>28.01.2002</t>
  </si>
  <si>
    <t>ФОМИНА Дарья</t>
  </si>
  <si>
    <t>ЛИХАНОВА Марина</t>
  </si>
  <si>
    <t>27.10.1990</t>
  </si>
  <si>
    <t>КОЗЛОВА Валерия</t>
  </si>
  <si>
    <t>08.10.2002</t>
  </si>
  <si>
    <t>БУНЕЕВА Дарья</t>
  </si>
  <si>
    <t>19.06.2002</t>
  </si>
  <si>
    <t>ГРИШЕЧКО Виктория</t>
  </si>
  <si>
    <t>26.11.1996</t>
  </si>
  <si>
    <t>КАНЕЕВА Дарья</t>
  </si>
  <si>
    <t>28.08.2000</t>
  </si>
  <si>
    <t>ИВАНЦОВА Мария</t>
  </si>
  <si>
    <t>23.04.2001</t>
  </si>
  <si>
    <t>КУЗНЕЦОВА Елизавета</t>
  </si>
  <si>
    <t>04.09.2001</t>
  </si>
  <si>
    <t>МАЛЕРВЕЙН Любовь</t>
  </si>
  <si>
    <t>14.10.2002</t>
  </si>
  <si>
    <t>ПЛЯСКИНА Анастасия</t>
  </si>
  <si>
    <t>21.02.1996</t>
  </si>
  <si>
    <t>СТЕПАНОВА Дарья</t>
  </si>
  <si>
    <t>16.04.1997</t>
  </si>
  <si>
    <t>ДУЮНОВА Ксения</t>
  </si>
  <si>
    <t>08.01.1997</t>
  </si>
  <si>
    <t>ЧИРКОВА Софья</t>
  </si>
  <si>
    <t>12.01.1998</t>
  </si>
  <si>
    <t>ИВАНОВА Алена</t>
  </si>
  <si>
    <t>17.09.1999</t>
  </si>
  <si>
    <t>МИРОЛЮБОВА Анна</t>
  </si>
  <si>
    <t>30.01.2000</t>
  </si>
  <si>
    <t>СЕМЕНЦОВА Ксения</t>
  </si>
  <si>
    <t>02.02.2002</t>
  </si>
  <si>
    <t>УДАЛОВА Алена</t>
  </si>
  <si>
    <t>26.09.2000</t>
  </si>
  <si>
    <t>ФАЙЗУЛИНА Гульнара</t>
  </si>
  <si>
    <t>17.06.2000</t>
  </si>
  <si>
    <t>ТРЕТЬЯКОВА Евгения</t>
  </si>
  <si>
    <t>20.05.1986</t>
  </si>
  <si>
    <t>СТУДЕНИКИНА Наталья</t>
  </si>
  <si>
    <t>05.07.1997</t>
  </si>
  <si>
    <t>ГОЛОВАСТОВА Екатерина</t>
  </si>
  <si>
    <t>06.08.1998</t>
  </si>
  <si>
    <t>ОСОВИНА Ксения</t>
  </si>
  <si>
    <t>20.12.1999</t>
  </si>
  <si>
    <t>ЕВДОКИМОВА Александра</t>
  </si>
  <si>
    <t>04.01.1998</t>
  </si>
  <si>
    <t>ЛАЗАРЕНКО Анжела</t>
  </si>
  <si>
    <t>09.08.2002</t>
  </si>
  <si>
    <t>УВАРОВА Марина</t>
  </si>
  <si>
    <t>ЗОТЕЕВА Алена</t>
  </si>
  <si>
    <t>ЖАПАРОВА Регина</t>
  </si>
  <si>
    <t>12.10.1999</t>
  </si>
  <si>
    <t>СЪЕДИНА Александра</t>
  </si>
  <si>
    <t>МАЛОМУРА Екатерина</t>
  </si>
  <si>
    <t>05.07.1982</t>
  </si>
  <si>
    <t>ПЕРВУХИНА Светлана</t>
  </si>
  <si>
    <t>15.03.2002</t>
  </si>
  <si>
    <t>ВОЛОДИНА Софья</t>
  </si>
  <si>
    <t>15.02.2002</t>
  </si>
  <si>
    <t>БАЙДАК Анна</t>
  </si>
  <si>
    <t>13.11.2000</t>
  </si>
  <si>
    <t>МАХНОВА Алина</t>
  </si>
  <si>
    <t>03.05.2002</t>
  </si>
  <si>
    <t>ВОРОБЬЕВА Елизавета</t>
  </si>
  <si>
    <t>05.03.2002</t>
  </si>
  <si>
    <t>ШМЫРИНА Елена</t>
  </si>
  <si>
    <t>ПОСКОНИНА Кристина</t>
  </si>
  <si>
    <t>ХАТУНЦЕВА Гульназ</t>
  </si>
  <si>
    <t>21.04.1994</t>
  </si>
  <si>
    <t>БАЛАЕВА Софья</t>
  </si>
  <si>
    <t>10.03.2002</t>
  </si>
  <si>
    <t>ЗАХАРКИНА Валерия</t>
  </si>
  <si>
    <t>21.01.2001</t>
  </si>
  <si>
    <t>КУЦЕНКО Анастасия</t>
  </si>
  <si>
    <t>14.06.2002</t>
  </si>
  <si>
    <t>ЛЕВЧЕНКО Виктория</t>
  </si>
  <si>
    <t>26.04.1997</t>
  </si>
  <si>
    <t>ЛУКАШЕНКО Анастасия</t>
  </si>
  <si>
    <t>15.08.2000</t>
  </si>
  <si>
    <t>МАЛЬКОВА Дарья</t>
  </si>
  <si>
    <t>16.11.2000</t>
  </si>
  <si>
    <t>СТЕШИНА Александра</t>
  </si>
  <si>
    <t>16.06.2001</t>
  </si>
  <si>
    <t>ХАЙРУЛЛИНА Эльвира</t>
  </si>
  <si>
    <t>ГОРДЕЕВА Дарья</t>
  </si>
  <si>
    <t>11.07.1997</t>
  </si>
  <si>
    <t>МЕРГАСОВА Яна</t>
  </si>
  <si>
    <t>КАДОЧНИКОВА Ангелина</t>
  </si>
  <si>
    <t>ПУГАЧЕВА Анастасия</t>
  </si>
  <si>
    <t>ПАНИНА Татьяна</t>
  </si>
  <si>
    <t>АЛЕКСЕЕВА Таисия</t>
  </si>
  <si>
    <t>АНТОШИНА Татьяна</t>
  </si>
  <si>
    <r>
      <rPr>
        <b/>
        <sz val="11"/>
        <color theme="1"/>
        <rFont val="Calibri"/>
        <family val="2"/>
        <charset val="204"/>
        <scheme val="minor"/>
      </rPr>
      <t xml:space="preserve">ОКОНЧАНИЕ ГОНКИ: </t>
    </r>
    <r>
      <rPr>
        <sz val="11"/>
        <color theme="1"/>
        <rFont val="Calibri"/>
        <family val="2"/>
        <charset val="204"/>
        <scheme val="minor"/>
      </rPr>
      <t xml:space="preserve">15ч 30м  </t>
    </r>
  </si>
  <si>
    <t>ОШУРКОВА Елизавета</t>
  </si>
  <si>
    <t>19.06.1991</t>
  </si>
  <si>
    <t>МЕХТИЕВА Гюнель</t>
  </si>
  <si>
    <t>22.01.1999</t>
  </si>
  <si>
    <t>АРЧИБАСОВА Елизавета</t>
  </si>
  <si>
    <t>19.01.2000</t>
  </si>
  <si>
    <t>РЫЦЕВА Алена</t>
  </si>
  <si>
    <t>06.06.2000</t>
  </si>
  <si>
    <t>Санкт-Петербург, Свердловская область</t>
  </si>
  <si>
    <t>№ ВРВС: 0080651811Я</t>
  </si>
  <si>
    <t>№ ЕКП 2021: 32477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</si>
  <si>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Майкоп</t>
    </r>
  </si>
  <si>
    <t>НФ</t>
  </si>
  <si>
    <t>НС</t>
  </si>
  <si>
    <t>Субъектов РФ</t>
  </si>
  <si>
    <t>ЗМС</t>
  </si>
  <si>
    <t>Заявлено</t>
  </si>
  <si>
    <t>Стартовало</t>
  </si>
  <si>
    <t>Финишировало</t>
  </si>
  <si>
    <t>Лимит времени</t>
  </si>
  <si>
    <t>1 СР</t>
  </si>
  <si>
    <t>Н. финишировало</t>
  </si>
  <si>
    <t>Дисквалифицировано</t>
  </si>
  <si>
    <t>Н. стартовало</t>
  </si>
  <si>
    <t>Температура: +10 / +13</t>
  </si>
  <si>
    <t>Влажность: 54%</t>
  </si>
  <si>
    <t>Осадки: без осадков</t>
  </si>
  <si>
    <t xml:space="preserve">Ветер: </t>
  </si>
  <si>
    <t>UCI ID</t>
  </si>
  <si>
    <t>женщины</t>
  </si>
  <si>
    <r>
      <t xml:space="preserve">НАЗВАНИЕ ТРАССЫ / РЕГ. НОМЕР: </t>
    </r>
    <r>
      <rPr>
        <b/>
        <sz val="9"/>
        <rFont val="Calibri"/>
        <family val="2"/>
        <charset val="204"/>
        <scheme val="minor"/>
      </rPr>
      <t>п. Каменомосткий - Лаго-Наки - п. Никель</t>
    </r>
  </si>
  <si>
    <t>МАКСИМАЛЬНЫЙ ПЕРЕПАД (HD): 800</t>
  </si>
  <si>
    <t>СУММА ПЕРЕПАДОВ (ТС): 2100</t>
  </si>
  <si>
    <t>ДЛИНА КРУГА/КРУГОВ:</t>
  </si>
  <si>
    <t>2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</si>
</sst>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"/>
    <numFmt numFmtId="165" formatCode="[$-F400]h:mm:ss\ AM/PM"/>
    <numFmt numFmtId="166" formatCode="hh:mm:ss.0"/>
    <numFmt numFmtId="167" formatCode="dd/mm/yyyy"/>
    <numFmt numFmtId="168" formatCode="h:mm:ss.00"/>
  </numFmts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5" fillId="0" borderId="0"/>
    <xf numFmtId="0" fontId="15" fillId="0" borderId="0"/>
    <xf numFmtId="0" fontId="5" fillId="0" borderId="0"/>
  </cellStyleXfs>
  <cellXfs count="149">
    <xf numFmtId="0" fontId="0" fillId="0" borderId="0" xfId="0"/>
    <xf numFmtId="0" fontId="7" fillId="0" borderId="0" xfId="1" applyFont="1" applyBorder="1" applyAlignment="1">
      <alignment vertical="center"/>
    </xf>
    <xf numFmtId="0" fontId="7" fillId="0" borderId="0" xfId="1" applyFont="1"/>
    <xf numFmtId="0" fontId="6" fillId="0" borderId="0" xfId="1" applyFont="1" applyBorder="1" applyAlignment="1">
      <alignment vertical="center"/>
    </xf>
    <xf numFmtId="0" fontId="9" fillId="0" borderId="1" xfId="1" applyNumberFormat="1" applyFont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2" fillId="0" borderId="8" xfId="1" applyFont="1" applyBorder="1" applyAlignment="1">
      <alignment horizontal="center" vertical="center"/>
    </xf>
    <xf numFmtId="0" fontId="7" fillId="0" borderId="8" xfId="1" applyFont="1" applyBorder="1"/>
    <xf numFmtId="0" fontId="12" fillId="0" borderId="8" xfId="1" applyFont="1" applyBorder="1" applyAlignment="1">
      <alignment vertical="center"/>
    </xf>
    <xf numFmtId="0" fontId="12" fillId="0" borderId="8" xfId="1" applyFont="1" applyBorder="1" applyAlignment="1">
      <alignment horizontal="right" vertical="center"/>
    </xf>
    <xf numFmtId="0" fontId="13" fillId="0" borderId="8" xfId="1" applyFont="1" applyBorder="1" applyAlignment="1">
      <alignment horizontal="right" vertical="center"/>
    </xf>
    <xf numFmtId="0" fontId="13" fillId="0" borderId="9" xfId="1" applyFont="1" applyBorder="1" applyAlignment="1">
      <alignment horizontal="right" vertical="center"/>
    </xf>
    <xf numFmtId="0" fontId="11" fillId="0" borderId="10" xfId="1" applyFont="1" applyFill="1" applyBorder="1" applyAlignment="1">
      <alignment horizontal="left" vertical="center"/>
    </xf>
    <xf numFmtId="0" fontId="12" fillId="0" borderId="11" xfId="1" applyFont="1" applyBorder="1" applyAlignment="1">
      <alignment horizontal="center" vertical="center"/>
    </xf>
    <xf numFmtId="0" fontId="12" fillId="0" borderId="11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13" fillId="0" borderId="11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center"/>
    </xf>
    <xf numFmtId="0" fontId="11" fillId="2" borderId="16" xfId="1" applyFont="1" applyFill="1" applyBorder="1" applyAlignment="1">
      <alignment vertical="center"/>
    </xf>
    <xf numFmtId="0" fontId="11" fillId="2" borderId="14" xfId="1" applyFont="1" applyFill="1" applyBorder="1" applyAlignment="1">
      <alignment vertical="center"/>
    </xf>
    <xf numFmtId="0" fontId="11" fillId="2" borderId="17" xfId="1" applyFont="1" applyFill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vertical="center"/>
    </xf>
    <xf numFmtId="0" fontId="12" fillId="0" borderId="14" xfId="1" applyFont="1" applyFill="1" applyBorder="1" applyAlignment="1">
      <alignment vertical="center"/>
    </xf>
    <xf numFmtId="0" fontId="12" fillId="0" borderId="14" xfId="1" applyFont="1" applyFill="1" applyBorder="1" applyAlignment="1">
      <alignment horizontal="right" vertical="center"/>
    </xf>
    <xf numFmtId="0" fontId="11" fillId="0" borderId="16" xfId="1" applyFont="1" applyBorder="1" applyAlignment="1">
      <alignment horizontal="left" vertical="center"/>
    </xf>
    <xf numFmtId="0" fontId="12" fillId="0" borderId="14" xfId="1" applyFont="1" applyBorder="1" applyAlignment="1">
      <alignment vertical="center"/>
    </xf>
    <xf numFmtId="49" fontId="12" fillId="0" borderId="17" xfId="1" applyNumberFormat="1" applyFont="1" applyFill="1" applyBorder="1" applyAlignment="1">
      <alignment horizontal="right" vertical="center"/>
    </xf>
    <xf numFmtId="0" fontId="12" fillId="0" borderId="14" xfId="1" applyFont="1" applyBorder="1" applyAlignment="1">
      <alignment horizontal="right" vertical="center"/>
    </xf>
    <xf numFmtId="0" fontId="7" fillId="0" borderId="14" xfId="1" applyFont="1" applyBorder="1" applyAlignment="1">
      <alignment horizontal="center" vertical="center"/>
    </xf>
    <xf numFmtId="0" fontId="7" fillId="0" borderId="14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19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7" fillId="2" borderId="29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left" vertical="center" wrapText="1"/>
    </xf>
    <xf numFmtId="164" fontId="7" fillId="0" borderId="29" xfId="1" applyNumberFormat="1" applyFont="1" applyFill="1" applyBorder="1" applyAlignment="1">
      <alignment horizontal="center" vertical="center" wrapText="1"/>
    </xf>
    <xf numFmtId="0" fontId="7" fillId="0" borderId="29" xfId="3" applyFont="1" applyFill="1" applyBorder="1" applyAlignment="1">
      <alignment horizontal="center" vertical="center" wrapText="1"/>
    </xf>
    <xf numFmtId="165" fontId="7" fillId="0" borderId="29" xfId="1" applyNumberFormat="1" applyFont="1" applyBorder="1" applyAlignment="1">
      <alignment horizontal="center" vertical="center"/>
    </xf>
    <xf numFmtId="47" fontId="7" fillId="0" borderId="29" xfId="1" applyNumberFormat="1" applyFont="1" applyBorder="1" applyAlignment="1">
      <alignment horizontal="center" vertical="center"/>
    </xf>
    <xf numFmtId="0" fontId="7" fillId="0" borderId="29" xfId="1" applyNumberFormat="1" applyFont="1" applyFill="1" applyBorder="1" applyAlignment="1" applyProtection="1">
      <alignment horizontal="center" vertical="center"/>
    </xf>
    <xf numFmtId="0" fontId="7" fillId="0" borderId="29" xfId="1" applyNumberFormat="1" applyFont="1" applyFill="1" applyBorder="1" applyAlignment="1" applyProtection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17" fillId="0" borderId="29" xfId="3" applyFont="1" applyFill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29" xfId="1" applyFont="1" applyFill="1" applyBorder="1" applyAlignment="1">
      <alignment horizontal="center" vertical="center"/>
    </xf>
    <xf numFmtId="0" fontId="7" fillId="3" borderId="29" xfId="1" applyFont="1" applyFill="1" applyBorder="1" applyAlignment="1">
      <alignment horizontal="center" vertical="center" wrapText="1"/>
    </xf>
    <xf numFmtId="47" fontId="7" fillId="3" borderId="29" xfId="1" applyNumberFormat="1" applyFont="1" applyFill="1" applyBorder="1" applyAlignment="1">
      <alignment horizontal="center" vertical="center"/>
    </xf>
    <xf numFmtId="0" fontId="7" fillId="3" borderId="29" xfId="1" applyNumberFormat="1" applyFont="1" applyFill="1" applyBorder="1" applyAlignment="1" applyProtection="1">
      <alignment horizontal="center" vertical="center"/>
    </xf>
    <xf numFmtId="0" fontId="7" fillId="3" borderId="29" xfId="1" applyNumberFormat="1" applyFont="1" applyFill="1" applyBorder="1" applyAlignment="1" applyProtection="1">
      <alignment horizontal="center" vertical="center" wrapText="1"/>
    </xf>
    <xf numFmtId="0" fontId="7" fillId="3" borderId="0" xfId="1" applyFont="1" applyFill="1" applyBorder="1" applyAlignment="1">
      <alignment vertical="center"/>
    </xf>
    <xf numFmtId="0" fontId="7" fillId="3" borderId="2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3" xfId="1" applyFont="1" applyBorder="1" applyAlignment="1">
      <alignment horizontal="center"/>
    </xf>
    <xf numFmtId="0" fontId="7" fillId="0" borderId="3" xfId="1" applyFont="1" applyBorder="1" applyAlignment="1">
      <alignment horizontal="justify"/>
    </xf>
    <xf numFmtId="0" fontId="18" fillId="0" borderId="3" xfId="3" applyFont="1" applyFill="1" applyBorder="1" applyAlignment="1">
      <alignment vertical="center" wrapText="1"/>
    </xf>
    <xf numFmtId="0" fontId="19" fillId="0" borderId="3" xfId="1" applyNumberFormat="1" applyFont="1" applyFill="1" applyBorder="1" applyAlignment="1">
      <alignment horizontal="center" vertical="center" wrapText="1"/>
    </xf>
    <xf numFmtId="164" fontId="19" fillId="0" borderId="3" xfId="1" applyNumberFormat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vertical="center"/>
    </xf>
    <xf numFmtId="165" fontId="7" fillId="0" borderId="29" xfId="1" applyNumberFormat="1" applyFont="1" applyFill="1" applyBorder="1" applyAlignment="1">
      <alignment horizontal="center" vertical="center"/>
    </xf>
    <xf numFmtId="166" fontId="7" fillId="0" borderId="29" xfId="1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2" fontId="7" fillId="0" borderId="29" xfId="1" applyNumberFormat="1" applyFont="1" applyBorder="1" applyAlignment="1">
      <alignment horizontal="center" vertical="center"/>
    </xf>
    <xf numFmtId="2" fontId="7" fillId="3" borderId="29" xfId="1" applyNumberFormat="1" applyFont="1" applyFill="1" applyBorder="1" applyAlignment="1">
      <alignment horizontal="center" vertical="center"/>
    </xf>
    <xf numFmtId="167" fontId="7" fillId="0" borderId="29" xfId="1" applyNumberFormat="1" applyFont="1" applyFill="1" applyBorder="1" applyAlignment="1">
      <alignment horizontal="center" vertical="center"/>
    </xf>
    <xf numFmtId="167" fontId="7" fillId="0" borderId="29" xfId="1" applyNumberFormat="1" applyFont="1" applyBorder="1" applyAlignment="1">
      <alignment horizontal="center" vertical="center"/>
    </xf>
    <xf numFmtId="0" fontId="12" fillId="0" borderId="17" xfId="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4" xfId="0" quotePrefix="1" applyFont="1" applyBorder="1" applyAlignment="1">
      <alignment vertical="center"/>
    </xf>
    <xf numFmtId="14" fontId="7" fillId="0" borderId="36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center" vertical="center"/>
    </xf>
    <xf numFmtId="168" fontId="7" fillId="0" borderId="36" xfId="0" applyNumberFormat="1" applyFont="1" applyBorder="1" applyAlignment="1">
      <alignment vertical="center"/>
    </xf>
    <xf numFmtId="2" fontId="7" fillId="0" borderId="37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9" fontId="7" fillId="0" borderId="14" xfId="0" applyNumberFormat="1" applyFont="1" applyBorder="1" applyAlignment="1">
      <alignment horizontal="left" vertical="center"/>
    </xf>
    <xf numFmtId="14" fontId="7" fillId="0" borderId="27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49" fontId="7" fillId="0" borderId="16" xfId="0" applyNumberFormat="1" applyFont="1" applyBorder="1" applyAlignment="1">
      <alignment horizontal="left" vertical="center"/>
    </xf>
    <xf numFmtId="168" fontId="7" fillId="0" borderId="27" xfId="0" applyNumberFormat="1" applyFont="1" applyBorder="1" applyAlignment="1">
      <alignment vertical="center"/>
    </xf>
    <xf numFmtId="2" fontId="7" fillId="0" borderId="38" xfId="0" applyNumberFormat="1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49" fontId="7" fillId="0" borderId="17" xfId="0" applyNumberFormat="1" applyFont="1" applyBorder="1" applyAlignment="1">
      <alignment vertical="center"/>
    </xf>
    <xf numFmtId="14" fontId="7" fillId="0" borderId="39" xfId="0" applyNumberFormat="1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168" fontId="7" fillId="0" borderId="39" xfId="0" applyNumberFormat="1" applyFont="1" applyBorder="1" applyAlignment="1">
      <alignment vertical="center"/>
    </xf>
    <xf numFmtId="2" fontId="7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1" fillId="2" borderId="13" xfId="1" applyFont="1" applyFill="1" applyBorder="1" applyAlignment="1">
      <alignment horizontal="left" vertical="center"/>
    </xf>
    <xf numFmtId="0" fontId="11" fillId="2" borderId="14" xfId="1" applyFont="1" applyFill="1" applyBorder="1" applyAlignment="1">
      <alignment horizontal="left" vertical="center"/>
    </xf>
    <xf numFmtId="0" fontId="11" fillId="2" borderId="15" xfId="1" applyFont="1" applyFill="1" applyBorder="1" applyAlignment="1">
      <alignment horizontal="left" vertical="center"/>
    </xf>
    <xf numFmtId="0" fontId="14" fillId="2" borderId="21" xfId="1" applyFont="1" applyFill="1" applyBorder="1" applyAlignment="1">
      <alignment horizontal="center" vertical="center"/>
    </xf>
    <xf numFmtId="0" fontId="14" fillId="2" borderId="25" xfId="1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6" xfId="2" applyFont="1" applyFill="1" applyBorder="1" applyAlignment="1">
      <alignment horizontal="center" vertical="center" wrapText="1"/>
    </xf>
    <xf numFmtId="0" fontId="14" fillId="2" borderId="41" xfId="2" applyFont="1" applyFill="1" applyBorder="1" applyAlignment="1">
      <alignment horizontal="center" vertical="center" wrapText="1"/>
    </xf>
    <xf numFmtId="0" fontId="14" fillId="2" borderId="24" xfId="1" applyFont="1" applyFill="1" applyBorder="1" applyAlignment="1">
      <alignment horizontal="center" vertical="center" wrapText="1"/>
    </xf>
    <xf numFmtId="0" fontId="14" fillId="2" borderId="28" xfId="1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4" fillId="2" borderId="27" xfId="2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6" xfId="1" applyFont="1" applyFill="1" applyBorder="1" applyAlignment="1">
      <alignment horizontal="center" vertical="center" wrapText="1"/>
    </xf>
    <xf numFmtId="0" fontId="19" fillId="0" borderId="33" xfId="1" applyFont="1" applyFill="1" applyBorder="1" applyAlignment="1">
      <alignment horizontal="center" vertical="center"/>
    </xf>
    <xf numFmtId="0" fontId="19" fillId="0" borderId="34" xfId="1" applyFont="1" applyFill="1" applyBorder="1" applyAlignment="1">
      <alignment horizontal="center" vertical="center"/>
    </xf>
    <xf numFmtId="0" fontId="19" fillId="0" borderId="3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/>
    </xf>
    <xf numFmtId="0" fontId="11" fillId="2" borderId="32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4"/>
    <cellStyle name="Обычный_ID4938_RS_1" xfId="3"/>
    <cellStyle name="Обычный_Стартовый протокол Смирнов_20101106_Resul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517076</xdr:colOff>
      <xdr:row>0</xdr:row>
      <xdr:rowOff>105835</xdr:rowOff>
    </xdr:from>
    <xdr:to>
      <xdr:col>3</xdr:col>
      <xdr:colOff>688839</xdr:colOff>
      <xdr:row>5</xdr:row>
      <xdr:rowOff>3852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526" y="105835"/>
          <a:ext cx="1086163" cy="9171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403679</xdr:colOff>
      <xdr:row>4</xdr:row>
      <xdr:rowOff>41213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7129" cy="974663"/>
        </a:xfrm>
        <a:prstGeom prst="rect">
          <a:avLst/>
        </a:prstGeom>
      </xdr:spPr>
    </xdr:pic>
    <xdr:clientData/>
  </xdr:twoCellAnchor>
  <xdr:twoCellAnchor editAs="oneCell">
    <xdr:from>
      <xdr:col>10</xdr:col>
      <xdr:colOff>730250</xdr:colOff>
      <xdr:row>0</xdr:row>
      <xdr:rowOff>116446</xdr:rowOff>
    </xdr:from>
    <xdr:to>
      <xdr:col>11</xdr:col>
      <xdr:colOff>620183</xdr:colOff>
      <xdr:row>3</xdr:row>
      <xdr:rowOff>254839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A8121C76-1D11-4C3E-A6C3-D5C134FB53E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4200" y="116446"/>
          <a:ext cx="794808" cy="805143"/>
        </a:xfrm>
        <a:prstGeom prst="rect">
          <a:avLst/>
        </a:prstGeom>
      </xdr:spPr>
    </xdr:pic>
    <xdr:clientData/>
  </xdr:twoCellAnchor>
  <xdr:twoCellAnchor editAs="oneCell">
    <xdr:from>
      <xdr:col>5</xdr:col>
      <xdr:colOff>45944</xdr:colOff>
      <xdr:row>106</xdr:row>
      <xdr:rowOff>87967</xdr:rowOff>
    </xdr:from>
    <xdr:to>
      <xdr:col>6</xdr:col>
      <xdr:colOff>1053668</xdr:colOff>
      <xdr:row>109</xdr:row>
      <xdr:rowOff>24922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D386CBC1-DFB8-4858-B8E4-0C5EB76C9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268" y="30153349"/>
          <a:ext cx="1523194" cy="407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S120"/>
  <sheetViews>
    <sheetView tabSelected="1" view="pageBreakPreview" zoomScaleSheetLayoutView="100" workbookViewId="0">
      <selection activeCell="K102" sqref="K102"/>
    </sheetView>
  </sheetViews>
  <sheetFormatPr defaultRowHeight="12.75" x14ac:dyDescent="0.2"/>
  <cols>
    <col min="1" max="1" width="7" style="1" customWidth="1"/>
    <col min="2" max="2" width="7" style="60" customWidth="1"/>
    <col min="3" max="3" width="13.7109375" style="60" customWidth="1"/>
    <col min="4" max="4" width="22" style="1" customWidth="1"/>
    <col min="5" max="5" width="10.42578125" style="1" customWidth="1"/>
    <col min="6" max="6" width="7.7109375" style="1" customWidth="1"/>
    <col min="7" max="7" width="19.42578125" style="1" customWidth="1"/>
    <col min="8" max="8" width="10.42578125" style="1" customWidth="1"/>
    <col min="9" max="9" width="12" style="1" customWidth="1"/>
    <col min="10" max="10" width="10.42578125" style="1" customWidth="1"/>
    <col min="11" max="11" width="13.5703125" style="1" customWidth="1"/>
    <col min="12" max="12" width="14.7109375" style="1" customWidth="1"/>
    <col min="13" max="16384" width="9.140625" style="1"/>
  </cols>
  <sheetData>
    <row r="1" spans="1:17" ht="15.75" customHeight="1" x14ac:dyDescent="0.2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7" ht="15.75" customHeight="1" x14ac:dyDescent="0.2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08"/>
    </row>
    <row r="3" spans="1:17" ht="21" x14ac:dyDescent="0.2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7" ht="21" x14ac:dyDescent="0.2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O4" s="2"/>
    </row>
    <row r="5" spans="1:17" ht="6.7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O5" s="2"/>
    </row>
    <row r="6" spans="1:17" s="3" customFormat="1" ht="28.5" x14ac:dyDescent="0.2">
      <c r="A6" s="112" t="s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Q6" s="2"/>
    </row>
    <row r="7" spans="1:17" s="3" customFormat="1" ht="18" customHeight="1" x14ac:dyDescent="0.2">
      <c r="A7" s="111" t="s">
        <v>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7" s="3" customFormat="1" ht="4.5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19.5" customHeight="1" thickTop="1" x14ac:dyDescent="0.2">
      <c r="A9" s="113" t="s">
        <v>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5"/>
    </row>
    <row r="10" spans="1:17" ht="18" customHeight="1" x14ac:dyDescent="0.2">
      <c r="A10" s="116" t="s">
        <v>58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8"/>
    </row>
    <row r="11" spans="1:17" ht="19.5" customHeight="1" x14ac:dyDescent="0.2">
      <c r="A11" s="116" t="s">
        <v>208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8"/>
    </row>
    <row r="12" spans="1:17" ht="5.25" customHeight="1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7" ht="15.75" x14ac:dyDescent="0.2">
      <c r="A13" s="8" t="s">
        <v>190</v>
      </c>
      <c r="B13" s="9"/>
      <c r="C13" s="9"/>
      <c r="D13" s="10"/>
      <c r="E13" s="11"/>
      <c r="F13" s="11"/>
      <c r="G13" s="12" t="s">
        <v>7</v>
      </c>
      <c r="H13" s="11"/>
      <c r="I13" s="11"/>
      <c r="J13" s="11"/>
      <c r="K13" s="13"/>
      <c r="L13" s="14" t="s">
        <v>188</v>
      </c>
    </row>
    <row r="14" spans="1:17" ht="15.75" x14ac:dyDescent="0.2">
      <c r="A14" s="15" t="s">
        <v>8</v>
      </c>
      <c r="B14" s="16"/>
      <c r="C14" s="16"/>
      <c r="D14" s="17"/>
      <c r="E14" s="18"/>
      <c r="F14" s="18"/>
      <c r="G14" s="109" t="s">
        <v>178</v>
      </c>
      <c r="H14" s="17"/>
      <c r="I14" s="17"/>
      <c r="J14" s="17"/>
      <c r="K14" s="19"/>
      <c r="L14" s="20" t="s">
        <v>189</v>
      </c>
    </row>
    <row r="15" spans="1:17" ht="15" x14ac:dyDescent="0.2">
      <c r="A15" s="119" t="s">
        <v>9</v>
      </c>
      <c r="B15" s="120"/>
      <c r="C15" s="120"/>
      <c r="D15" s="120"/>
      <c r="E15" s="120"/>
      <c r="F15" s="120"/>
      <c r="G15" s="121"/>
      <c r="H15" s="21" t="s">
        <v>10</v>
      </c>
      <c r="I15" s="22"/>
      <c r="J15" s="22"/>
      <c r="K15" s="22"/>
      <c r="L15" s="23"/>
    </row>
    <row r="16" spans="1:17" ht="15" x14ac:dyDescent="0.2">
      <c r="A16" s="24" t="s">
        <v>11</v>
      </c>
      <c r="B16" s="25"/>
      <c r="C16" s="25"/>
      <c r="D16" s="26"/>
      <c r="E16" s="27"/>
      <c r="F16" s="26"/>
      <c r="G16" s="28"/>
      <c r="H16" s="77" t="s">
        <v>209</v>
      </c>
      <c r="I16" s="27"/>
      <c r="J16" s="27"/>
      <c r="K16" s="27"/>
      <c r="L16" s="31"/>
    </row>
    <row r="17" spans="1:12" ht="15" x14ac:dyDescent="0.2">
      <c r="A17" s="24" t="s">
        <v>12</v>
      </c>
      <c r="B17" s="25"/>
      <c r="C17" s="25"/>
      <c r="D17" s="32"/>
      <c r="E17" s="34"/>
      <c r="F17" s="26"/>
      <c r="G17" s="28" t="s">
        <v>13</v>
      </c>
      <c r="H17" s="77" t="s">
        <v>210</v>
      </c>
      <c r="I17" s="27"/>
      <c r="J17" s="27"/>
      <c r="K17" s="27"/>
      <c r="L17" s="31"/>
    </row>
    <row r="18" spans="1:12" ht="15" x14ac:dyDescent="0.2">
      <c r="A18" s="24" t="s">
        <v>14</v>
      </c>
      <c r="B18" s="25"/>
      <c r="C18" s="25"/>
      <c r="D18" s="32"/>
      <c r="E18" s="34"/>
      <c r="F18" s="26"/>
      <c r="G18" s="28" t="s">
        <v>15</v>
      </c>
      <c r="H18" s="77" t="s">
        <v>211</v>
      </c>
      <c r="I18" s="27"/>
      <c r="J18" s="27"/>
      <c r="K18" s="27"/>
      <c r="L18" s="31"/>
    </row>
    <row r="19" spans="1:12" ht="15.75" thickBot="1" x14ac:dyDescent="0.25">
      <c r="A19" s="24" t="s">
        <v>16</v>
      </c>
      <c r="B19" s="33"/>
      <c r="C19" s="33"/>
      <c r="D19" s="34"/>
      <c r="F19" s="30"/>
      <c r="G19" s="32" t="s">
        <v>17</v>
      </c>
      <c r="H19" s="29" t="s">
        <v>212</v>
      </c>
      <c r="I19" s="30"/>
      <c r="J19" s="83">
        <v>106</v>
      </c>
      <c r="K19" s="30"/>
    </row>
    <row r="20" spans="1:12" ht="9.75" customHeight="1" thickTop="1" thickBot="1" x14ac:dyDescent="0.25">
      <c r="A20" s="35"/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8"/>
    </row>
    <row r="21" spans="1:12" s="39" customFormat="1" ht="21" customHeight="1" thickTop="1" x14ac:dyDescent="0.2">
      <c r="A21" s="122" t="s">
        <v>18</v>
      </c>
      <c r="B21" s="124" t="s">
        <v>19</v>
      </c>
      <c r="C21" s="124" t="s">
        <v>207</v>
      </c>
      <c r="D21" s="124" t="s">
        <v>20</v>
      </c>
      <c r="E21" s="124" t="s">
        <v>21</v>
      </c>
      <c r="F21" s="124" t="s">
        <v>22</v>
      </c>
      <c r="G21" s="129" t="s">
        <v>23</v>
      </c>
      <c r="H21" s="129" t="s">
        <v>24</v>
      </c>
      <c r="I21" s="124" t="s">
        <v>25</v>
      </c>
      <c r="J21" s="124" t="s">
        <v>26</v>
      </c>
      <c r="K21" s="131" t="s">
        <v>27</v>
      </c>
      <c r="L21" s="127" t="s">
        <v>28</v>
      </c>
    </row>
    <row r="22" spans="1:12" s="39" customFormat="1" ht="13.5" customHeight="1" x14ac:dyDescent="0.2">
      <c r="A22" s="123"/>
      <c r="B22" s="125"/>
      <c r="C22" s="125"/>
      <c r="D22" s="126"/>
      <c r="E22" s="125"/>
      <c r="F22" s="125"/>
      <c r="G22" s="130"/>
      <c r="H22" s="130"/>
      <c r="I22" s="125"/>
      <c r="J22" s="125"/>
      <c r="K22" s="132"/>
      <c r="L22" s="128"/>
    </row>
    <row r="23" spans="1:12" ht="26.25" customHeight="1" x14ac:dyDescent="0.2">
      <c r="A23" s="40">
        <v>1</v>
      </c>
      <c r="B23" s="41">
        <v>4</v>
      </c>
      <c r="C23" s="41">
        <v>10006503832</v>
      </c>
      <c r="D23" s="42" t="s">
        <v>179</v>
      </c>
      <c r="E23" s="81" t="s">
        <v>180</v>
      </c>
      <c r="F23" s="43" t="s">
        <v>66</v>
      </c>
      <c r="G23" s="44" t="s">
        <v>29</v>
      </c>
      <c r="H23" s="45">
        <v>0.14444444444444446</v>
      </c>
      <c r="I23" s="46"/>
      <c r="J23" s="79">
        <v>30.576923076923077</v>
      </c>
      <c r="K23" s="47" t="s">
        <v>66</v>
      </c>
      <c r="L23" s="48"/>
    </row>
    <row r="24" spans="1:12" ht="26.25" customHeight="1" x14ac:dyDescent="0.2">
      <c r="A24" s="49">
        <v>2</v>
      </c>
      <c r="B24" s="41">
        <v>3</v>
      </c>
      <c r="C24" s="41">
        <v>10023524807</v>
      </c>
      <c r="D24" s="42" t="s">
        <v>181</v>
      </c>
      <c r="E24" s="81" t="s">
        <v>182</v>
      </c>
      <c r="F24" s="43" t="s">
        <v>66</v>
      </c>
      <c r="G24" s="50" t="s">
        <v>29</v>
      </c>
      <c r="H24" s="45">
        <v>0.14445601851851853</v>
      </c>
      <c r="I24" s="45">
        <v>1.1574074074066631E-5</v>
      </c>
      <c r="J24" s="79">
        <v>30.574473199262879</v>
      </c>
      <c r="K24" s="47" t="s">
        <v>66</v>
      </c>
      <c r="L24" s="48"/>
    </row>
    <row r="25" spans="1:12" ht="26.25" customHeight="1" x14ac:dyDescent="0.2">
      <c r="A25" s="49">
        <v>3</v>
      </c>
      <c r="B25" s="51">
        <v>24</v>
      </c>
      <c r="C25" s="51">
        <v>10008696537</v>
      </c>
      <c r="D25" s="52" t="s">
        <v>67</v>
      </c>
      <c r="E25" s="82" t="s">
        <v>68</v>
      </c>
      <c r="F25" s="43" t="s">
        <v>66</v>
      </c>
      <c r="G25" s="50" t="s">
        <v>30</v>
      </c>
      <c r="H25" s="45">
        <v>0.14446759259259301</v>
      </c>
      <c r="I25" s="45">
        <v>2.3148148148549597E-5</v>
      </c>
      <c r="J25" s="79">
        <v>30.572023714148287</v>
      </c>
      <c r="K25" s="47" t="s">
        <v>66</v>
      </c>
      <c r="L25" s="48"/>
    </row>
    <row r="26" spans="1:12" ht="26.25" customHeight="1" x14ac:dyDescent="0.2">
      <c r="A26" s="40">
        <v>4</v>
      </c>
      <c r="B26" s="51">
        <v>51</v>
      </c>
      <c r="C26" s="51">
        <v>10015267578</v>
      </c>
      <c r="D26" s="52" t="s">
        <v>165</v>
      </c>
      <c r="E26" s="82" t="s">
        <v>166</v>
      </c>
      <c r="F26" s="43" t="s">
        <v>66</v>
      </c>
      <c r="G26" s="41" t="s">
        <v>31</v>
      </c>
      <c r="H26" s="45">
        <v>0.14447916666666699</v>
      </c>
      <c r="I26" s="45">
        <v>3.4722222222532961E-5</v>
      </c>
      <c r="J26" s="79">
        <v>30.569574621485152</v>
      </c>
      <c r="K26" s="47" t="s">
        <v>66</v>
      </c>
      <c r="L26" s="48"/>
    </row>
    <row r="27" spans="1:12" ht="26.25" customHeight="1" x14ac:dyDescent="0.2">
      <c r="A27" s="49">
        <v>5</v>
      </c>
      <c r="B27" s="51">
        <v>46</v>
      </c>
      <c r="C27" s="51">
        <v>10036042251</v>
      </c>
      <c r="D27" s="52" t="s">
        <v>155</v>
      </c>
      <c r="E27" s="82" t="s">
        <v>156</v>
      </c>
      <c r="F27" s="43" t="s">
        <v>41</v>
      </c>
      <c r="G27" s="41" t="s">
        <v>31</v>
      </c>
      <c r="H27" s="45">
        <v>0.144490740740741</v>
      </c>
      <c r="I27" s="45">
        <v>4.6296296296544082E-5</v>
      </c>
      <c r="J27" s="79">
        <v>30.567125921179052</v>
      </c>
      <c r="K27" s="47" t="s">
        <v>66</v>
      </c>
      <c r="L27" s="53"/>
    </row>
    <row r="28" spans="1:12" ht="26.25" customHeight="1" x14ac:dyDescent="0.2">
      <c r="A28" s="49">
        <v>6</v>
      </c>
      <c r="B28" s="51">
        <v>39</v>
      </c>
      <c r="C28" s="51">
        <v>10009721505</v>
      </c>
      <c r="D28" s="52" t="s">
        <v>124</v>
      </c>
      <c r="E28" s="82" t="s">
        <v>125</v>
      </c>
      <c r="F28" s="43" t="s">
        <v>66</v>
      </c>
      <c r="G28" s="41" t="s">
        <v>32</v>
      </c>
      <c r="H28" s="45">
        <v>0.14450231481481501</v>
      </c>
      <c r="I28" s="45">
        <v>5.7870370370555202E-5</v>
      </c>
      <c r="J28" s="79">
        <v>30.564677613135721</v>
      </c>
      <c r="K28" s="47" t="s">
        <v>66</v>
      </c>
      <c r="L28" s="53"/>
    </row>
    <row r="29" spans="1:12" ht="26.25" customHeight="1" x14ac:dyDescent="0.2">
      <c r="A29" s="40">
        <v>7</v>
      </c>
      <c r="B29" s="51">
        <v>55</v>
      </c>
      <c r="C29" s="51">
        <v>10036018306</v>
      </c>
      <c r="D29" s="52" t="s">
        <v>85</v>
      </c>
      <c r="E29" s="82" t="s">
        <v>86</v>
      </c>
      <c r="F29" s="43" t="s">
        <v>66</v>
      </c>
      <c r="G29" s="41" t="s">
        <v>30</v>
      </c>
      <c r="H29" s="45">
        <v>0.14453703703703705</v>
      </c>
      <c r="I29" s="45">
        <v>9.2592592592588563E-5</v>
      </c>
      <c r="J29" s="79">
        <v>30.55733504163997</v>
      </c>
      <c r="K29" s="53" t="s">
        <v>41</v>
      </c>
      <c r="L29" s="53"/>
    </row>
    <row r="30" spans="1:12" ht="26.25" customHeight="1" x14ac:dyDescent="0.2">
      <c r="A30" s="49">
        <v>8</v>
      </c>
      <c r="B30" s="41">
        <v>44</v>
      </c>
      <c r="C30" s="41">
        <v>10034951003</v>
      </c>
      <c r="D30" s="42" t="s">
        <v>145</v>
      </c>
      <c r="E30" s="81" t="s">
        <v>146</v>
      </c>
      <c r="F30" s="43" t="s">
        <v>41</v>
      </c>
      <c r="G30" s="41" t="s">
        <v>33</v>
      </c>
      <c r="H30" s="74">
        <v>0.14454861111111111</v>
      </c>
      <c r="I30" s="45">
        <v>1.0416666666665519E-4</v>
      </c>
      <c r="J30" s="79">
        <v>30.5548883017055</v>
      </c>
      <c r="K30" s="53" t="s">
        <v>41</v>
      </c>
      <c r="L30" s="53"/>
    </row>
    <row r="31" spans="1:12" ht="26.25" customHeight="1" x14ac:dyDescent="0.2">
      <c r="A31" s="49">
        <v>9</v>
      </c>
      <c r="B31" s="41">
        <v>36</v>
      </c>
      <c r="C31" s="41">
        <v>10034982729</v>
      </c>
      <c r="D31" s="42" t="s">
        <v>114</v>
      </c>
      <c r="E31" s="81" t="s">
        <v>115</v>
      </c>
      <c r="F31" s="43" t="s">
        <v>66</v>
      </c>
      <c r="G31" s="41" t="s">
        <v>34</v>
      </c>
      <c r="H31" s="74">
        <v>0.14456018518518499</v>
      </c>
      <c r="I31" s="45">
        <v>1.1574074074052754E-4</v>
      </c>
      <c r="J31" s="79">
        <v>30.552441953562891</v>
      </c>
      <c r="K31" s="53" t="s">
        <v>41</v>
      </c>
      <c r="L31" s="53"/>
    </row>
    <row r="32" spans="1:12" ht="26.25" customHeight="1" x14ac:dyDescent="0.2">
      <c r="A32" s="40">
        <v>10</v>
      </c>
      <c r="B32" s="41">
        <v>17</v>
      </c>
      <c r="C32" s="41">
        <v>10034947868</v>
      </c>
      <c r="D32" s="42" t="s">
        <v>134</v>
      </c>
      <c r="E32" s="81">
        <v>29413</v>
      </c>
      <c r="F32" s="43" t="s">
        <v>66</v>
      </c>
      <c r="G32" s="41" t="s">
        <v>35</v>
      </c>
      <c r="H32" s="74">
        <v>0.144571759259259</v>
      </c>
      <c r="I32" s="45">
        <v>1.2731481481453866E-4</v>
      </c>
      <c r="J32" s="79">
        <v>30.549995997117982</v>
      </c>
      <c r="K32" s="53" t="s">
        <v>41</v>
      </c>
      <c r="L32" s="53"/>
    </row>
    <row r="33" spans="1:12" ht="26.25" customHeight="1" x14ac:dyDescent="0.2">
      <c r="A33" s="40">
        <v>11</v>
      </c>
      <c r="B33" s="41">
        <v>27</v>
      </c>
      <c r="C33" s="41">
        <v>10013919985</v>
      </c>
      <c r="D33" s="42" t="s">
        <v>72</v>
      </c>
      <c r="E33" s="81" t="s">
        <v>73</v>
      </c>
      <c r="F33" s="43" t="s">
        <v>66</v>
      </c>
      <c r="G33" s="50" t="s">
        <v>30</v>
      </c>
      <c r="H33" s="74">
        <v>0.14458333333333301</v>
      </c>
      <c r="I33" s="45">
        <v>1.3888888888854978E-4</v>
      </c>
      <c r="J33" s="79">
        <v>30.547550432276726</v>
      </c>
      <c r="K33" s="53" t="s">
        <v>41</v>
      </c>
      <c r="L33" s="53"/>
    </row>
    <row r="34" spans="1:12" ht="26.25" customHeight="1" x14ac:dyDescent="0.2">
      <c r="A34" s="40">
        <v>12</v>
      </c>
      <c r="B34" s="41">
        <v>43</v>
      </c>
      <c r="C34" s="41">
        <v>10091997915</v>
      </c>
      <c r="D34" s="42" t="s">
        <v>138</v>
      </c>
      <c r="E34" s="81">
        <v>34151</v>
      </c>
      <c r="F34" s="43" t="s">
        <v>66</v>
      </c>
      <c r="G34" s="41" t="s">
        <v>36</v>
      </c>
      <c r="H34" s="74">
        <v>0.14459490740740699</v>
      </c>
      <c r="I34" s="45">
        <v>1.5046296296253314E-4</v>
      </c>
      <c r="J34" s="79">
        <v>30.545105258945096</v>
      </c>
      <c r="K34" s="53" t="s">
        <v>41</v>
      </c>
      <c r="L34" s="53"/>
    </row>
    <row r="35" spans="1:12" ht="26.25" customHeight="1" x14ac:dyDescent="0.2">
      <c r="A35" s="40">
        <v>13</v>
      </c>
      <c r="B35" s="41">
        <v>2</v>
      </c>
      <c r="C35" s="41">
        <v>10093888708</v>
      </c>
      <c r="D35" s="42" t="s">
        <v>183</v>
      </c>
      <c r="E35" s="81" t="s">
        <v>184</v>
      </c>
      <c r="F35" s="43" t="s">
        <v>41</v>
      </c>
      <c r="G35" s="50" t="s">
        <v>29</v>
      </c>
      <c r="H35" s="74">
        <v>0.144606481481481</v>
      </c>
      <c r="I35" s="45">
        <v>1.6203703703654426E-4</v>
      </c>
      <c r="J35" s="79">
        <v>30.542660477029077</v>
      </c>
      <c r="K35" s="53"/>
      <c r="L35" s="53"/>
    </row>
    <row r="36" spans="1:12" ht="26.25" customHeight="1" x14ac:dyDescent="0.2">
      <c r="A36" s="40">
        <v>14</v>
      </c>
      <c r="B36" s="41">
        <v>54</v>
      </c>
      <c r="C36" s="41">
        <v>10036017494</v>
      </c>
      <c r="D36" s="42" t="s">
        <v>83</v>
      </c>
      <c r="E36" s="81" t="s">
        <v>84</v>
      </c>
      <c r="F36" s="43" t="s">
        <v>66</v>
      </c>
      <c r="G36" s="41" t="s">
        <v>30</v>
      </c>
      <c r="H36" s="74">
        <v>0.14461805555555601</v>
      </c>
      <c r="I36" s="45">
        <v>1.7361111111155458E-4</v>
      </c>
      <c r="J36" s="79">
        <v>30.540216086434476</v>
      </c>
      <c r="K36" s="47"/>
      <c r="L36" s="48"/>
    </row>
    <row r="37" spans="1:12" ht="26.25" customHeight="1" x14ac:dyDescent="0.2">
      <c r="A37" s="40">
        <v>15</v>
      </c>
      <c r="B37" s="41">
        <v>45</v>
      </c>
      <c r="C37" s="41">
        <v>10007739974</v>
      </c>
      <c r="D37" s="42" t="s">
        <v>153</v>
      </c>
      <c r="E37" s="81" t="s">
        <v>154</v>
      </c>
      <c r="F37" s="43" t="s">
        <v>62</v>
      </c>
      <c r="G37" s="41" t="s">
        <v>31</v>
      </c>
      <c r="H37" s="74">
        <v>0.14462962962963</v>
      </c>
      <c r="I37" s="45">
        <v>1.8518518518553795E-4</v>
      </c>
      <c r="J37" s="79">
        <v>30.537772087067783</v>
      </c>
      <c r="K37" s="47"/>
      <c r="L37" s="48"/>
    </row>
    <row r="38" spans="1:12" ht="26.25" customHeight="1" x14ac:dyDescent="0.2">
      <c r="A38" s="40">
        <v>16</v>
      </c>
      <c r="B38" s="41">
        <v>25</v>
      </c>
      <c r="C38" s="41">
        <v>10010084849</v>
      </c>
      <c r="D38" s="42" t="s">
        <v>69</v>
      </c>
      <c r="E38" s="81" t="s">
        <v>70</v>
      </c>
      <c r="F38" s="43" t="s">
        <v>66</v>
      </c>
      <c r="G38" s="50" t="s">
        <v>30</v>
      </c>
      <c r="H38" s="74">
        <v>0.14464120370370401</v>
      </c>
      <c r="I38" s="45">
        <v>1.9675925925954907E-4</v>
      </c>
      <c r="J38" s="79">
        <v>30.53532847883486</v>
      </c>
      <c r="K38" s="47"/>
      <c r="L38" s="48"/>
    </row>
    <row r="39" spans="1:12" ht="26.25" customHeight="1" x14ac:dyDescent="0.2">
      <c r="A39" s="40">
        <v>17</v>
      </c>
      <c r="B39" s="41">
        <v>56</v>
      </c>
      <c r="C39" s="41">
        <v>10007913564</v>
      </c>
      <c r="D39" s="42" t="s">
        <v>88</v>
      </c>
      <c r="E39" s="81" t="s">
        <v>89</v>
      </c>
      <c r="F39" s="43" t="s">
        <v>66</v>
      </c>
      <c r="G39" s="41" t="s">
        <v>37</v>
      </c>
      <c r="H39" s="74">
        <v>0.14465277777777799</v>
      </c>
      <c r="I39" s="45">
        <v>2.0833333333353243E-4</v>
      </c>
      <c r="J39" s="79">
        <v>30.532885261641816</v>
      </c>
      <c r="K39" s="47"/>
      <c r="L39" s="48"/>
    </row>
    <row r="40" spans="1:12" ht="26.25" customHeight="1" x14ac:dyDescent="0.2">
      <c r="A40" s="40">
        <v>18</v>
      </c>
      <c r="B40" s="41">
        <v>8</v>
      </c>
      <c r="C40" s="41">
        <v>10012584621</v>
      </c>
      <c r="D40" s="42" t="s">
        <v>122</v>
      </c>
      <c r="E40" s="81" t="s">
        <v>123</v>
      </c>
      <c r="F40" s="43" t="s">
        <v>66</v>
      </c>
      <c r="G40" s="41" t="s">
        <v>38</v>
      </c>
      <c r="H40" s="74">
        <v>0.144664351851852</v>
      </c>
      <c r="I40" s="45">
        <v>2.1990740740754355E-4</v>
      </c>
      <c r="J40" s="79">
        <v>30.5304424353948</v>
      </c>
      <c r="K40" s="47"/>
      <c r="L40" s="48"/>
    </row>
    <row r="41" spans="1:12" ht="26.25" customHeight="1" x14ac:dyDescent="0.2">
      <c r="A41" s="40">
        <v>19</v>
      </c>
      <c r="B41" s="41">
        <v>49</v>
      </c>
      <c r="C41" s="41">
        <v>10009044828</v>
      </c>
      <c r="D41" s="42" t="s">
        <v>161</v>
      </c>
      <c r="E41" s="81" t="s">
        <v>162</v>
      </c>
      <c r="F41" s="43" t="s">
        <v>66</v>
      </c>
      <c r="G41" s="41" t="s">
        <v>31</v>
      </c>
      <c r="H41" s="74">
        <v>0.14467592592592601</v>
      </c>
      <c r="I41" s="45">
        <v>2.3148148148155467E-4</v>
      </c>
      <c r="J41" s="79">
        <v>30.527999999999984</v>
      </c>
      <c r="K41" s="47"/>
      <c r="L41" s="51"/>
    </row>
    <row r="42" spans="1:12" ht="26.25" customHeight="1" x14ac:dyDescent="0.2">
      <c r="A42" s="40">
        <v>20</v>
      </c>
      <c r="B42" s="41">
        <v>23</v>
      </c>
      <c r="C42" s="41">
        <v>10015151582</v>
      </c>
      <c r="D42" s="42" t="s">
        <v>64</v>
      </c>
      <c r="E42" s="81" t="s">
        <v>65</v>
      </c>
      <c r="F42" s="43" t="s">
        <v>66</v>
      </c>
      <c r="G42" s="50" t="s">
        <v>30</v>
      </c>
      <c r="H42" s="74">
        <v>0.1446875</v>
      </c>
      <c r="I42" s="45">
        <v>2.4305555555553804E-4</v>
      </c>
      <c r="J42" s="79">
        <v>30.525557955363571</v>
      </c>
      <c r="K42" s="53"/>
      <c r="L42" s="53"/>
    </row>
    <row r="43" spans="1:12" ht="26.25" customHeight="1" x14ac:dyDescent="0.2">
      <c r="A43" s="40">
        <v>21</v>
      </c>
      <c r="B43" s="41">
        <v>34</v>
      </c>
      <c r="C43" s="41">
        <v>10010880653</v>
      </c>
      <c r="D43" s="42" t="s">
        <v>110</v>
      </c>
      <c r="E43" s="81" t="s">
        <v>111</v>
      </c>
      <c r="F43" s="43" t="s">
        <v>41</v>
      </c>
      <c r="G43" s="41" t="s">
        <v>34</v>
      </c>
      <c r="H43" s="74">
        <v>0.14469907407407401</v>
      </c>
      <c r="I43" s="45">
        <v>2.5462962962954916E-4</v>
      </c>
      <c r="J43" s="79">
        <v>30.523116301391791</v>
      </c>
      <c r="K43" s="53"/>
      <c r="L43" s="53"/>
    </row>
    <row r="44" spans="1:12" ht="26.25" customHeight="1" x14ac:dyDescent="0.2">
      <c r="A44" s="40">
        <v>22</v>
      </c>
      <c r="B44" s="41">
        <v>32</v>
      </c>
      <c r="C44" s="41">
        <v>10036014666</v>
      </c>
      <c r="D44" s="42" t="s">
        <v>39</v>
      </c>
      <c r="E44" s="81" t="s">
        <v>40</v>
      </c>
      <c r="F44" s="43" t="s">
        <v>41</v>
      </c>
      <c r="G44" s="41" t="s">
        <v>42</v>
      </c>
      <c r="H44" s="74">
        <v>0.14471064814814799</v>
      </c>
      <c r="I44" s="45">
        <v>2.6620370370353252E-4</v>
      </c>
      <c r="J44" s="79">
        <v>30.520675037990916</v>
      </c>
      <c r="K44" s="53"/>
      <c r="L44" s="53"/>
    </row>
    <row r="45" spans="1:12" ht="26.25" customHeight="1" x14ac:dyDescent="0.2">
      <c r="A45" s="40">
        <v>23</v>
      </c>
      <c r="B45" s="41">
        <v>13</v>
      </c>
      <c r="C45" s="41">
        <v>10036085600</v>
      </c>
      <c r="D45" s="42" t="s">
        <v>102</v>
      </c>
      <c r="E45" s="81" t="s">
        <v>103</v>
      </c>
      <c r="F45" s="43" t="s">
        <v>41</v>
      </c>
      <c r="G45" s="41" t="s">
        <v>43</v>
      </c>
      <c r="H45" s="74">
        <v>0.144722222222222</v>
      </c>
      <c r="I45" s="45">
        <v>2.7777777777754364E-4</v>
      </c>
      <c r="J45" s="79">
        <v>30.518234165067224</v>
      </c>
      <c r="K45" s="53"/>
      <c r="L45" s="53"/>
    </row>
    <row r="46" spans="1:12" ht="26.25" customHeight="1" x14ac:dyDescent="0.2">
      <c r="A46" s="40">
        <v>24</v>
      </c>
      <c r="B46" s="41">
        <v>72</v>
      </c>
      <c r="C46" s="41">
        <v>10083380473</v>
      </c>
      <c r="D46" s="42" t="s">
        <v>87</v>
      </c>
      <c r="E46" s="81">
        <v>43922</v>
      </c>
      <c r="F46" s="43" t="s">
        <v>41</v>
      </c>
      <c r="G46" s="50" t="s">
        <v>30</v>
      </c>
      <c r="H46" s="74">
        <v>0.14473379629629601</v>
      </c>
      <c r="I46" s="45">
        <v>2.8935185185155476E-4</v>
      </c>
      <c r="J46" s="79">
        <v>30.51579368252705</v>
      </c>
      <c r="K46" s="53"/>
      <c r="L46" s="53"/>
    </row>
    <row r="47" spans="1:12" ht="26.25" customHeight="1" x14ac:dyDescent="0.2">
      <c r="A47" s="40">
        <v>25</v>
      </c>
      <c r="B47" s="41">
        <v>42</v>
      </c>
      <c r="C47" s="41">
        <v>10034989193</v>
      </c>
      <c r="D47" s="42" t="s">
        <v>136</v>
      </c>
      <c r="E47" s="81" t="s">
        <v>137</v>
      </c>
      <c r="F47" s="43" t="s">
        <v>66</v>
      </c>
      <c r="G47" s="41" t="s">
        <v>36</v>
      </c>
      <c r="H47" s="74">
        <v>0.14474537037037</v>
      </c>
      <c r="I47" s="45">
        <v>3.0092592592553813E-4</v>
      </c>
      <c r="J47" s="79">
        <v>30.513353590276747</v>
      </c>
      <c r="K47" s="53"/>
      <c r="L47" s="53"/>
    </row>
    <row r="48" spans="1:12" ht="26.25" customHeight="1" x14ac:dyDescent="0.2">
      <c r="A48" s="40">
        <v>26</v>
      </c>
      <c r="B48" s="41">
        <v>57</v>
      </c>
      <c r="C48" s="41">
        <v>10052804154</v>
      </c>
      <c r="D48" s="42" t="s">
        <v>90</v>
      </c>
      <c r="E48" s="81" t="s">
        <v>91</v>
      </c>
      <c r="F48" s="43" t="s">
        <v>41</v>
      </c>
      <c r="G48" s="41" t="s">
        <v>44</v>
      </c>
      <c r="H48" s="74">
        <v>0.14475694444444401</v>
      </c>
      <c r="I48" s="45">
        <v>3.1249999999954925E-4</v>
      </c>
      <c r="J48" s="79">
        <v>30.510913888222685</v>
      </c>
      <c r="K48" s="53"/>
      <c r="L48" s="53"/>
    </row>
    <row r="49" spans="1:12" ht="26.25" customHeight="1" x14ac:dyDescent="0.2">
      <c r="A49" s="40">
        <v>27</v>
      </c>
      <c r="B49" s="41">
        <v>1</v>
      </c>
      <c r="C49" s="41">
        <v>10034962521</v>
      </c>
      <c r="D49" s="42" t="s">
        <v>185</v>
      </c>
      <c r="E49" s="81" t="s">
        <v>186</v>
      </c>
      <c r="F49" s="43" t="s">
        <v>66</v>
      </c>
      <c r="G49" s="50" t="s">
        <v>29</v>
      </c>
      <c r="H49" s="74">
        <v>0.14476851851851799</v>
      </c>
      <c r="I49" s="45">
        <v>3.2407407407353261E-4</v>
      </c>
      <c r="J49" s="79">
        <v>30.508474576271301</v>
      </c>
      <c r="K49" s="53"/>
      <c r="L49" s="53"/>
    </row>
    <row r="50" spans="1:12" ht="26.25" customHeight="1" x14ac:dyDescent="0.2">
      <c r="A50" s="40">
        <v>28</v>
      </c>
      <c r="B50" s="41">
        <v>29</v>
      </c>
      <c r="C50" s="41">
        <v>10036075900</v>
      </c>
      <c r="D50" s="42" t="s">
        <v>75</v>
      </c>
      <c r="E50" s="81" t="s">
        <v>76</v>
      </c>
      <c r="F50" s="43" t="s">
        <v>66</v>
      </c>
      <c r="G50" s="50" t="s">
        <v>30</v>
      </c>
      <c r="H50" s="74">
        <v>0.144780092592592</v>
      </c>
      <c r="I50" s="45">
        <v>3.3564814814754373E-4</v>
      </c>
      <c r="J50" s="79">
        <v>30.506035654329008</v>
      </c>
      <c r="K50" s="53"/>
      <c r="L50" s="53"/>
    </row>
    <row r="51" spans="1:12" ht="26.25" customHeight="1" x14ac:dyDescent="0.2">
      <c r="A51" s="40">
        <v>29</v>
      </c>
      <c r="B51" s="41">
        <v>18</v>
      </c>
      <c r="C51" s="41">
        <v>10015151481</v>
      </c>
      <c r="D51" s="42" t="s">
        <v>94</v>
      </c>
      <c r="E51" s="81" t="s">
        <v>95</v>
      </c>
      <c r="F51" s="43" t="s">
        <v>66</v>
      </c>
      <c r="G51" s="50" t="s">
        <v>45</v>
      </c>
      <c r="H51" s="74">
        <v>0.14479166666666601</v>
      </c>
      <c r="I51" s="45">
        <v>3.4722222222155485E-4</v>
      </c>
      <c r="J51" s="79">
        <v>30.503597122302295</v>
      </c>
      <c r="K51" s="53"/>
      <c r="L51" s="53"/>
    </row>
    <row r="52" spans="1:12" ht="26.25" customHeight="1" x14ac:dyDescent="0.2">
      <c r="A52" s="40">
        <v>30</v>
      </c>
      <c r="B52" s="41">
        <v>30</v>
      </c>
      <c r="C52" s="53">
        <v>10050875369</v>
      </c>
      <c r="D52" s="42" t="s">
        <v>77</v>
      </c>
      <c r="E52" s="81" t="s">
        <v>78</v>
      </c>
      <c r="F52" s="43" t="s">
        <v>66</v>
      </c>
      <c r="G52" s="50" t="s">
        <v>30</v>
      </c>
      <c r="H52" s="74">
        <v>0.14480324074074</v>
      </c>
      <c r="I52" s="45">
        <v>3.5879629629553822E-4</v>
      </c>
      <c r="J52" s="79">
        <v>30.501158980097674</v>
      </c>
      <c r="K52" s="53"/>
      <c r="L52" s="53"/>
    </row>
    <row r="53" spans="1:12" ht="26.25" customHeight="1" x14ac:dyDescent="0.2">
      <c r="A53" s="40">
        <v>31</v>
      </c>
      <c r="B53" s="41">
        <v>53</v>
      </c>
      <c r="C53" s="53">
        <v>10036017393</v>
      </c>
      <c r="D53" s="42" t="s">
        <v>81</v>
      </c>
      <c r="E53" s="81" t="s">
        <v>82</v>
      </c>
      <c r="F53" s="43" t="s">
        <v>66</v>
      </c>
      <c r="G53" s="41" t="s">
        <v>30</v>
      </c>
      <c r="H53" s="74">
        <v>0.14481481481481401</v>
      </c>
      <c r="I53" s="45">
        <v>3.7037037036954934E-4</v>
      </c>
      <c r="J53" s="79">
        <v>30.498721227621655</v>
      </c>
      <c r="K53" s="53"/>
      <c r="L53" s="53"/>
    </row>
    <row r="54" spans="1:12" ht="26.25" customHeight="1" x14ac:dyDescent="0.2">
      <c r="A54" s="40">
        <v>32</v>
      </c>
      <c r="B54" s="41">
        <v>10</v>
      </c>
      <c r="C54" s="53">
        <v>10014142984</v>
      </c>
      <c r="D54" s="42" t="s">
        <v>104</v>
      </c>
      <c r="E54" s="81" t="s">
        <v>105</v>
      </c>
      <c r="F54" s="43" t="s">
        <v>66</v>
      </c>
      <c r="G54" s="41" t="s">
        <v>43</v>
      </c>
      <c r="H54" s="74">
        <v>0.14482638888888799</v>
      </c>
      <c r="I54" s="45">
        <v>3.819444444435327E-4</v>
      </c>
      <c r="J54" s="79">
        <v>30.496283864780818</v>
      </c>
      <c r="K54" s="53"/>
      <c r="L54" s="53"/>
    </row>
    <row r="55" spans="1:12" ht="26.25" customHeight="1" x14ac:dyDescent="0.2">
      <c r="A55" s="40">
        <v>33</v>
      </c>
      <c r="B55" s="41">
        <v>20</v>
      </c>
      <c r="C55" s="53">
        <v>10036059328</v>
      </c>
      <c r="D55" s="42" t="s">
        <v>98</v>
      </c>
      <c r="E55" s="81" t="s">
        <v>99</v>
      </c>
      <c r="F55" s="43" t="s">
        <v>41</v>
      </c>
      <c r="G55" s="41" t="s">
        <v>45</v>
      </c>
      <c r="H55" s="74">
        <v>0.144837962962962</v>
      </c>
      <c r="I55" s="45">
        <v>3.9351851851754382E-4</v>
      </c>
      <c r="J55" s="79">
        <v>30.493846891481745</v>
      </c>
      <c r="K55" s="53"/>
      <c r="L55" s="53"/>
    </row>
    <row r="56" spans="1:12" ht="26.25" customHeight="1" x14ac:dyDescent="0.2">
      <c r="A56" s="40">
        <v>34</v>
      </c>
      <c r="B56" s="41">
        <v>31</v>
      </c>
      <c r="C56" s="53">
        <v>10036045483</v>
      </c>
      <c r="D56" s="42" t="s">
        <v>79</v>
      </c>
      <c r="E56" s="81" t="s">
        <v>80</v>
      </c>
      <c r="F56" s="43" t="s">
        <v>41</v>
      </c>
      <c r="G56" s="50" t="s">
        <v>187</v>
      </c>
      <c r="H56" s="74">
        <v>0.14484953703703601</v>
      </c>
      <c r="I56" s="45">
        <v>4.0509259259155495E-4</v>
      </c>
      <c r="J56" s="79">
        <v>30.491410307631057</v>
      </c>
      <c r="K56" s="59"/>
      <c r="L56" s="53"/>
    </row>
    <row r="57" spans="1:12" ht="26.25" customHeight="1" x14ac:dyDescent="0.2">
      <c r="A57" s="40">
        <v>35</v>
      </c>
      <c r="B57" s="41">
        <v>21</v>
      </c>
      <c r="C57" s="53">
        <v>10034956356</v>
      </c>
      <c r="D57" s="42" t="s">
        <v>175</v>
      </c>
      <c r="E57" s="81">
        <v>25557</v>
      </c>
      <c r="F57" s="43" t="s">
        <v>62</v>
      </c>
      <c r="G57" s="41" t="s">
        <v>46</v>
      </c>
      <c r="H57" s="74">
        <v>0.14486111111111</v>
      </c>
      <c r="I57" s="45">
        <v>4.1666666666553831E-4</v>
      </c>
      <c r="J57" s="79">
        <v>30.48897411313542</v>
      </c>
      <c r="K57" s="56"/>
      <c r="L57" s="53"/>
    </row>
    <row r="58" spans="1:12" ht="26.25" customHeight="1" x14ac:dyDescent="0.2">
      <c r="A58" s="40">
        <v>36</v>
      </c>
      <c r="B58" s="41">
        <v>50</v>
      </c>
      <c r="C58" s="53">
        <v>10034955245</v>
      </c>
      <c r="D58" s="42" t="s">
        <v>163</v>
      </c>
      <c r="E58" s="81" t="s">
        <v>164</v>
      </c>
      <c r="F58" s="43" t="s">
        <v>66</v>
      </c>
      <c r="G58" s="41" t="s">
        <v>31</v>
      </c>
      <c r="H58" s="74">
        <v>0.14487268518518401</v>
      </c>
      <c r="I58" s="45">
        <v>4.2824074073954943E-4</v>
      </c>
      <c r="J58" s="79">
        <v>30.486538307901505</v>
      </c>
      <c r="K58" s="59"/>
      <c r="L58" s="53"/>
    </row>
    <row r="59" spans="1:12" ht="26.25" customHeight="1" x14ac:dyDescent="0.2">
      <c r="A59" s="40">
        <v>37</v>
      </c>
      <c r="B59" s="41">
        <v>47</v>
      </c>
      <c r="C59" s="53">
        <v>10036015070</v>
      </c>
      <c r="D59" s="42" t="s">
        <v>157</v>
      </c>
      <c r="E59" s="81" t="s">
        <v>158</v>
      </c>
      <c r="F59" s="43" t="s">
        <v>66</v>
      </c>
      <c r="G59" s="41" t="s">
        <v>31</v>
      </c>
      <c r="H59" s="74">
        <v>0.14488425925925799</v>
      </c>
      <c r="I59" s="45">
        <v>4.398148148135328E-4</v>
      </c>
      <c r="J59" s="79">
        <v>30.48410289183602</v>
      </c>
      <c r="K59" s="59"/>
      <c r="L59" s="53"/>
    </row>
    <row r="60" spans="1:12" s="58" customFormat="1" ht="26.25" customHeight="1" x14ac:dyDescent="0.2">
      <c r="A60" s="40">
        <v>38</v>
      </c>
      <c r="B60" s="41">
        <v>40</v>
      </c>
      <c r="C60" s="41">
        <v>10010880451</v>
      </c>
      <c r="D60" s="42" t="s">
        <v>126</v>
      </c>
      <c r="E60" s="81" t="s">
        <v>127</v>
      </c>
      <c r="F60" s="43" t="s">
        <v>66</v>
      </c>
      <c r="G60" s="41" t="s">
        <v>32</v>
      </c>
      <c r="H60" s="74">
        <v>0.144895833333332</v>
      </c>
      <c r="I60" s="45">
        <v>4.5138888888754392E-4</v>
      </c>
      <c r="J60" s="79">
        <v>30.481667864845715</v>
      </c>
      <c r="K60" s="53"/>
      <c r="L60" s="57"/>
    </row>
    <row r="61" spans="1:12" s="58" customFormat="1" ht="26.25" customHeight="1" x14ac:dyDescent="0.2">
      <c r="A61" s="49">
        <v>39</v>
      </c>
      <c r="B61" s="41">
        <v>5</v>
      </c>
      <c r="C61" s="41">
        <v>10036079435</v>
      </c>
      <c r="D61" s="42" t="s">
        <v>59</v>
      </c>
      <c r="E61" s="81" t="s">
        <v>60</v>
      </c>
      <c r="F61" s="43" t="s">
        <v>199</v>
      </c>
      <c r="G61" s="50" t="s">
        <v>29</v>
      </c>
      <c r="H61" s="74">
        <v>0.14559027777777778</v>
      </c>
      <c r="I61" s="45">
        <v>1.1458333333333182E-3</v>
      </c>
      <c r="J61" s="79">
        <v>30.336274743620319</v>
      </c>
      <c r="K61" s="59"/>
      <c r="L61" s="59"/>
    </row>
    <row r="62" spans="1:12" s="58" customFormat="1" ht="26.25" customHeight="1" x14ac:dyDescent="0.2">
      <c r="A62" s="49" t="s">
        <v>191</v>
      </c>
      <c r="B62" s="41">
        <v>7</v>
      </c>
      <c r="C62" s="41">
        <v>10034937663</v>
      </c>
      <c r="D62" s="42" t="s">
        <v>120</v>
      </c>
      <c r="E62" s="81" t="s">
        <v>121</v>
      </c>
      <c r="F62" s="43" t="s">
        <v>41</v>
      </c>
      <c r="G62" s="41" t="s">
        <v>38</v>
      </c>
      <c r="H62" s="75"/>
      <c r="I62" s="55"/>
      <c r="J62" s="80"/>
      <c r="K62" s="59"/>
      <c r="L62" s="59"/>
    </row>
    <row r="63" spans="1:12" s="58" customFormat="1" ht="26.25" customHeight="1" x14ac:dyDescent="0.2">
      <c r="A63" s="49" t="s">
        <v>191</v>
      </c>
      <c r="B63" s="41">
        <v>11</v>
      </c>
      <c r="C63" s="41">
        <v>10009692001</v>
      </c>
      <c r="D63" s="42" t="s">
        <v>106</v>
      </c>
      <c r="E63" s="81" t="s">
        <v>107</v>
      </c>
      <c r="F63" s="43" t="s">
        <v>66</v>
      </c>
      <c r="G63" s="41" t="s">
        <v>43</v>
      </c>
      <c r="H63" s="75"/>
      <c r="I63" s="55"/>
      <c r="J63" s="80"/>
      <c r="K63" s="59"/>
      <c r="L63" s="59"/>
    </row>
    <row r="64" spans="1:12" s="58" customFormat="1" ht="26.25" customHeight="1" x14ac:dyDescent="0.2">
      <c r="A64" s="49" t="s">
        <v>191</v>
      </c>
      <c r="B64" s="41">
        <v>15</v>
      </c>
      <c r="C64" s="41">
        <v>10034922004</v>
      </c>
      <c r="D64" s="42" t="s">
        <v>130</v>
      </c>
      <c r="E64" s="81" t="s">
        <v>131</v>
      </c>
      <c r="F64" s="43" t="s">
        <v>41</v>
      </c>
      <c r="G64" s="41" t="s">
        <v>35</v>
      </c>
      <c r="H64" s="75"/>
      <c r="I64" s="55"/>
      <c r="J64" s="80"/>
      <c r="K64" s="59"/>
      <c r="L64" s="59"/>
    </row>
    <row r="65" spans="1:12" s="58" customFormat="1" ht="26.25" customHeight="1" x14ac:dyDescent="0.2">
      <c r="A65" s="49" t="s">
        <v>191</v>
      </c>
      <c r="B65" s="41">
        <v>16</v>
      </c>
      <c r="C65" s="41">
        <v>10036040231</v>
      </c>
      <c r="D65" s="42" t="s">
        <v>132</v>
      </c>
      <c r="E65" s="81" t="s">
        <v>133</v>
      </c>
      <c r="F65" s="43" t="s">
        <v>41</v>
      </c>
      <c r="G65" s="41" t="s">
        <v>35</v>
      </c>
      <c r="H65" s="75"/>
      <c r="I65" s="55"/>
      <c r="J65" s="80"/>
      <c r="K65" s="59"/>
      <c r="L65" s="59"/>
    </row>
    <row r="66" spans="1:12" s="58" customFormat="1" ht="26.25" customHeight="1" x14ac:dyDescent="0.2">
      <c r="A66" s="49" t="s">
        <v>191</v>
      </c>
      <c r="B66" s="41">
        <v>37</v>
      </c>
      <c r="C66" s="41">
        <v>10036089337</v>
      </c>
      <c r="D66" s="42" t="s">
        <v>116</v>
      </c>
      <c r="E66" s="81" t="s">
        <v>117</v>
      </c>
      <c r="F66" s="43" t="s">
        <v>41</v>
      </c>
      <c r="G66" s="41" t="s">
        <v>34</v>
      </c>
      <c r="H66" s="75"/>
      <c r="I66" s="55"/>
      <c r="J66" s="80"/>
      <c r="K66" s="54"/>
      <c r="L66" s="59"/>
    </row>
    <row r="67" spans="1:12" s="58" customFormat="1" ht="26.25" customHeight="1" x14ac:dyDescent="0.2">
      <c r="A67" s="49" t="s">
        <v>191</v>
      </c>
      <c r="B67" s="41">
        <v>41</v>
      </c>
      <c r="C67" s="41">
        <v>10034951508</v>
      </c>
      <c r="D67" s="42" t="s">
        <v>128</v>
      </c>
      <c r="E67" s="81" t="s">
        <v>129</v>
      </c>
      <c r="F67" s="43" t="s">
        <v>41</v>
      </c>
      <c r="G67" s="41" t="s">
        <v>32</v>
      </c>
      <c r="H67" s="75"/>
      <c r="I67" s="55"/>
      <c r="J67" s="80"/>
      <c r="K67" s="56"/>
      <c r="L67" s="59"/>
    </row>
    <row r="68" spans="1:12" s="58" customFormat="1" ht="26.25" customHeight="1" x14ac:dyDescent="0.2">
      <c r="A68" s="49" t="s">
        <v>191</v>
      </c>
      <c r="B68" s="41">
        <v>48</v>
      </c>
      <c r="C68" s="41">
        <v>10036081455</v>
      </c>
      <c r="D68" s="42" t="s">
        <v>159</v>
      </c>
      <c r="E68" s="81" t="s">
        <v>160</v>
      </c>
      <c r="F68" s="43" t="s">
        <v>41</v>
      </c>
      <c r="G68" s="41" t="s">
        <v>31</v>
      </c>
      <c r="H68" s="75"/>
      <c r="I68" s="55"/>
      <c r="J68" s="80"/>
      <c r="K68" s="59"/>
      <c r="L68" s="59"/>
    </row>
    <row r="69" spans="1:12" s="58" customFormat="1" ht="26.25" customHeight="1" x14ac:dyDescent="0.2">
      <c r="A69" s="49" t="s">
        <v>191</v>
      </c>
      <c r="B69" s="41">
        <v>60</v>
      </c>
      <c r="C69" s="41">
        <v>10036021437</v>
      </c>
      <c r="D69" s="42" t="s">
        <v>143</v>
      </c>
      <c r="E69" s="81" t="s">
        <v>144</v>
      </c>
      <c r="F69" s="43" t="s">
        <v>41</v>
      </c>
      <c r="G69" s="41" t="s">
        <v>33</v>
      </c>
      <c r="H69" s="75"/>
      <c r="I69" s="55"/>
      <c r="J69" s="80"/>
      <c r="K69" s="59"/>
      <c r="L69" s="59"/>
    </row>
    <row r="70" spans="1:12" s="58" customFormat="1" ht="26.25" customHeight="1" x14ac:dyDescent="0.2">
      <c r="A70" s="49" t="s">
        <v>191</v>
      </c>
      <c r="B70" s="41">
        <v>151</v>
      </c>
      <c r="C70" s="41">
        <v>10054147606</v>
      </c>
      <c r="D70" s="42" t="s">
        <v>147</v>
      </c>
      <c r="E70" s="81" t="s">
        <v>148</v>
      </c>
      <c r="F70" s="43" t="s">
        <v>199</v>
      </c>
      <c r="G70" s="41" t="s">
        <v>33</v>
      </c>
      <c r="H70" s="75"/>
      <c r="I70" s="55"/>
      <c r="J70" s="80"/>
      <c r="K70" s="54"/>
      <c r="L70" s="59"/>
    </row>
    <row r="71" spans="1:12" s="58" customFormat="1" ht="26.25" customHeight="1" x14ac:dyDescent="0.2">
      <c r="A71" s="49" t="s">
        <v>191</v>
      </c>
      <c r="B71" s="41">
        <v>152</v>
      </c>
      <c r="C71" s="41">
        <v>10036065691</v>
      </c>
      <c r="D71" s="42" t="s">
        <v>149</v>
      </c>
      <c r="E71" s="81" t="s">
        <v>150</v>
      </c>
      <c r="F71" s="43" t="s">
        <v>41</v>
      </c>
      <c r="G71" s="41" t="s">
        <v>33</v>
      </c>
      <c r="H71" s="75"/>
      <c r="I71" s="55"/>
      <c r="J71" s="80"/>
      <c r="K71" s="56"/>
      <c r="L71" s="59"/>
    </row>
    <row r="72" spans="1:12" s="58" customFormat="1" ht="26.25" customHeight="1" x14ac:dyDescent="0.2">
      <c r="A72" s="49" t="s">
        <v>191</v>
      </c>
      <c r="B72" s="41">
        <v>154</v>
      </c>
      <c r="C72" s="41">
        <v>10034990914</v>
      </c>
      <c r="D72" s="42" t="s">
        <v>152</v>
      </c>
      <c r="E72" s="81">
        <v>36538</v>
      </c>
      <c r="F72" s="43" t="s">
        <v>41</v>
      </c>
      <c r="G72" s="41" t="s">
        <v>33</v>
      </c>
      <c r="H72" s="75"/>
      <c r="I72" s="55"/>
      <c r="J72" s="80"/>
      <c r="K72" s="56"/>
      <c r="L72" s="59"/>
    </row>
    <row r="73" spans="1:12" s="58" customFormat="1" ht="26.25" customHeight="1" x14ac:dyDescent="0.2">
      <c r="A73" s="49" t="s">
        <v>191</v>
      </c>
      <c r="B73" s="41">
        <v>12</v>
      </c>
      <c r="C73" s="53">
        <v>10076238445</v>
      </c>
      <c r="D73" s="42" t="s">
        <v>100</v>
      </c>
      <c r="E73" s="81" t="s">
        <v>101</v>
      </c>
      <c r="F73" s="43" t="s">
        <v>41</v>
      </c>
      <c r="G73" s="41" t="s">
        <v>43</v>
      </c>
      <c r="H73" s="75"/>
      <c r="I73" s="55"/>
      <c r="J73" s="80"/>
      <c r="K73" s="59"/>
      <c r="L73" s="59"/>
    </row>
    <row r="74" spans="1:12" s="58" customFormat="1" ht="26.25" customHeight="1" x14ac:dyDescent="0.2">
      <c r="A74" s="49" t="s">
        <v>191</v>
      </c>
      <c r="B74" s="41">
        <v>14</v>
      </c>
      <c r="C74" s="53">
        <v>10010879441</v>
      </c>
      <c r="D74" s="42" t="s">
        <v>135</v>
      </c>
      <c r="E74" s="81">
        <v>34360</v>
      </c>
      <c r="F74" s="43" t="s">
        <v>66</v>
      </c>
      <c r="G74" s="41" t="s">
        <v>35</v>
      </c>
      <c r="H74" s="75"/>
      <c r="I74" s="55"/>
      <c r="J74" s="80"/>
      <c r="K74" s="59"/>
      <c r="L74" s="59"/>
    </row>
    <row r="75" spans="1:12" s="58" customFormat="1" ht="26.25" customHeight="1" x14ac:dyDescent="0.2">
      <c r="A75" s="49" t="s">
        <v>191</v>
      </c>
      <c r="B75" s="41">
        <v>19</v>
      </c>
      <c r="C75" s="53">
        <v>10034971211</v>
      </c>
      <c r="D75" s="42" t="s">
        <v>96</v>
      </c>
      <c r="E75" s="81" t="s">
        <v>97</v>
      </c>
      <c r="F75" s="43" t="s">
        <v>213</v>
      </c>
      <c r="G75" s="41" t="s">
        <v>45</v>
      </c>
      <c r="H75" s="75"/>
      <c r="I75" s="55"/>
      <c r="J75" s="80"/>
      <c r="K75" s="59"/>
      <c r="L75" s="59"/>
    </row>
    <row r="76" spans="1:12" s="58" customFormat="1" ht="26.25" customHeight="1" x14ac:dyDescent="0.2">
      <c r="A76" s="49" t="s">
        <v>191</v>
      </c>
      <c r="B76" s="41">
        <v>33</v>
      </c>
      <c r="C76" s="53">
        <v>10009045333</v>
      </c>
      <c r="D76" s="42" t="s">
        <v>108</v>
      </c>
      <c r="E76" s="81" t="s">
        <v>109</v>
      </c>
      <c r="F76" s="43" t="s">
        <v>66</v>
      </c>
      <c r="G76" s="41" t="s">
        <v>34</v>
      </c>
      <c r="H76" s="75"/>
      <c r="I76" s="55"/>
      <c r="J76" s="80"/>
      <c r="K76" s="59"/>
      <c r="L76" s="54"/>
    </row>
    <row r="77" spans="1:12" s="58" customFormat="1" ht="26.25" customHeight="1" x14ac:dyDescent="0.2">
      <c r="A77" s="49" t="s">
        <v>191</v>
      </c>
      <c r="B77" s="41">
        <v>58</v>
      </c>
      <c r="C77" s="53">
        <v>10002315654</v>
      </c>
      <c r="D77" s="42" t="s">
        <v>139</v>
      </c>
      <c r="E77" s="81" t="s">
        <v>140</v>
      </c>
      <c r="F77" s="43" t="s">
        <v>62</v>
      </c>
      <c r="G77" s="41" t="s">
        <v>47</v>
      </c>
      <c r="H77" s="75"/>
      <c r="I77" s="55"/>
      <c r="J77" s="80"/>
      <c r="K77" s="59"/>
      <c r="L77" s="57"/>
    </row>
    <row r="78" spans="1:12" s="58" customFormat="1" ht="26.25" customHeight="1" x14ac:dyDescent="0.2">
      <c r="A78" s="49" t="s">
        <v>191</v>
      </c>
      <c r="B78" s="41">
        <v>59</v>
      </c>
      <c r="C78" s="41">
        <v>10009183557</v>
      </c>
      <c r="D78" s="42" t="s">
        <v>61</v>
      </c>
      <c r="E78" s="81">
        <v>35346</v>
      </c>
      <c r="F78" s="43" t="s">
        <v>62</v>
      </c>
      <c r="G78" s="50" t="s">
        <v>48</v>
      </c>
      <c r="H78" s="75"/>
      <c r="I78" s="55"/>
      <c r="J78" s="80"/>
      <c r="K78" s="59"/>
      <c r="L78" s="59"/>
    </row>
    <row r="79" spans="1:12" s="58" customFormat="1" ht="26.25" customHeight="1" x14ac:dyDescent="0.2">
      <c r="A79" s="49" t="s">
        <v>191</v>
      </c>
      <c r="B79" s="41">
        <v>66</v>
      </c>
      <c r="C79" s="41">
        <v>10079505224</v>
      </c>
      <c r="D79" s="42" t="s">
        <v>170</v>
      </c>
      <c r="E79" s="81" t="s">
        <v>171</v>
      </c>
      <c r="F79" s="43" t="s">
        <v>41</v>
      </c>
      <c r="G79" s="41" t="s">
        <v>49</v>
      </c>
      <c r="H79" s="75"/>
      <c r="I79" s="55"/>
      <c r="J79" s="80"/>
      <c r="K79" s="59"/>
      <c r="L79" s="59"/>
    </row>
    <row r="80" spans="1:12" s="58" customFormat="1" ht="26.25" customHeight="1" x14ac:dyDescent="0.2">
      <c r="A80" s="49" t="s">
        <v>191</v>
      </c>
      <c r="B80" s="41">
        <v>68</v>
      </c>
      <c r="C80" s="41">
        <v>10034929276</v>
      </c>
      <c r="D80" s="42" t="s">
        <v>173</v>
      </c>
      <c r="E80" s="81">
        <v>36738</v>
      </c>
      <c r="F80" s="43" t="s">
        <v>41</v>
      </c>
      <c r="G80" s="41" t="s">
        <v>49</v>
      </c>
      <c r="H80" s="75"/>
      <c r="I80" s="55"/>
      <c r="J80" s="80"/>
      <c r="K80" s="59"/>
      <c r="L80" s="54"/>
    </row>
    <row r="81" spans="1:12" s="58" customFormat="1" ht="26.25" customHeight="1" x14ac:dyDescent="0.2">
      <c r="A81" s="49" t="s">
        <v>192</v>
      </c>
      <c r="B81" s="41">
        <v>26</v>
      </c>
      <c r="C81" s="41">
        <v>10023500858</v>
      </c>
      <c r="D81" s="42" t="s">
        <v>71</v>
      </c>
      <c r="E81" s="81">
        <v>35854</v>
      </c>
      <c r="F81" s="43" t="s">
        <v>66</v>
      </c>
      <c r="G81" s="76" t="s">
        <v>30</v>
      </c>
      <c r="H81" s="75"/>
      <c r="I81" s="55"/>
      <c r="J81" s="80"/>
      <c r="K81" s="53"/>
      <c r="L81" s="57"/>
    </row>
    <row r="82" spans="1:12" s="58" customFormat="1" ht="26.25" customHeight="1" x14ac:dyDescent="0.2">
      <c r="A82" s="49" t="s">
        <v>192</v>
      </c>
      <c r="B82" s="41">
        <v>28</v>
      </c>
      <c r="C82" s="41">
        <v>10023524302</v>
      </c>
      <c r="D82" s="42" t="s">
        <v>74</v>
      </c>
      <c r="E82" s="81">
        <v>36557</v>
      </c>
      <c r="F82" s="43" t="s">
        <v>66</v>
      </c>
      <c r="G82" s="76" t="s">
        <v>30</v>
      </c>
      <c r="H82" s="75"/>
      <c r="I82" s="55"/>
      <c r="J82" s="80"/>
      <c r="K82" s="53"/>
      <c r="L82" s="57"/>
    </row>
    <row r="83" spans="1:12" s="58" customFormat="1" ht="26.25" customHeight="1" x14ac:dyDescent="0.2">
      <c r="A83" s="49" t="s">
        <v>192</v>
      </c>
      <c r="B83" s="41">
        <v>6</v>
      </c>
      <c r="C83" s="41">
        <v>10059040143</v>
      </c>
      <c r="D83" s="42" t="s">
        <v>92</v>
      </c>
      <c r="E83" s="81" t="s">
        <v>93</v>
      </c>
      <c r="F83" s="43" t="s">
        <v>41</v>
      </c>
      <c r="G83" s="41" t="s">
        <v>44</v>
      </c>
      <c r="H83" s="75"/>
      <c r="I83" s="55"/>
      <c r="J83" s="80"/>
      <c r="K83" s="53"/>
      <c r="L83" s="59"/>
    </row>
    <row r="84" spans="1:12" s="58" customFormat="1" ht="26.25" customHeight="1" x14ac:dyDescent="0.2">
      <c r="A84" s="49" t="s">
        <v>192</v>
      </c>
      <c r="B84" s="41">
        <v>35</v>
      </c>
      <c r="C84" s="41">
        <v>10015876355</v>
      </c>
      <c r="D84" s="42" t="s">
        <v>112</v>
      </c>
      <c r="E84" s="81" t="s">
        <v>113</v>
      </c>
      <c r="F84" s="43" t="s">
        <v>41</v>
      </c>
      <c r="G84" s="41" t="s">
        <v>34</v>
      </c>
      <c r="H84" s="75"/>
      <c r="I84" s="55"/>
      <c r="J84" s="80"/>
      <c r="K84" s="56"/>
      <c r="L84" s="59"/>
    </row>
    <row r="85" spans="1:12" s="58" customFormat="1" ht="26.25" customHeight="1" x14ac:dyDescent="0.2">
      <c r="A85" s="49" t="s">
        <v>192</v>
      </c>
      <c r="B85" s="41">
        <v>9</v>
      </c>
      <c r="C85" s="41">
        <v>10034918970</v>
      </c>
      <c r="D85" s="42" t="s">
        <v>118</v>
      </c>
      <c r="E85" s="81" t="s">
        <v>119</v>
      </c>
      <c r="F85" s="43" t="s">
        <v>66</v>
      </c>
      <c r="G85" s="41" t="s">
        <v>38</v>
      </c>
      <c r="H85" s="75"/>
      <c r="I85" s="55"/>
      <c r="J85" s="80"/>
      <c r="K85" s="59"/>
      <c r="L85" s="59"/>
    </row>
    <row r="86" spans="1:12" s="58" customFormat="1" ht="26.25" customHeight="1" x14ac:dyDescent="0.2">
      <c r="A86" s="49" t="s">
        <v>192</v>
      </c>
      <c r="B86" s="41">
        <v>61</v>
      </c>
      <c r="C86" s="41">
        <v>10036016484</v>
      </c>
      <c r="D86" s="42" t="s">
        <v>141</v>
      </c>
      <c r="E86" s="81" t="s">
        <v>142</v>
      </c>
      <c r="F86" s="43" t="s">
        <v>41</v>
      </c>
      <c r="G86" s="41" t="s">
        <v>33</v>
      </c>
      <c r="H86" s="75"/>
      <c r="I86" s="55"/>
      <c r="J86" s="80"/>
      <c r="K86" s="59"/>
      <c r="L86" s="59"/>
    </row>
    <row r="87" spans="1:12" s="58" customFormat="1" ht="26.25" customHeight="1" x14ac:dyDescent="0.2">
      <c r="A87" s="49" t="s">
        <v>192</v>
      </c>
      <c r="B87" s="41">
        <v>52</v>
      </c>
      <c r="C87" s="41">
        <v>10036055587</v>
      </c>
      <c r="D87" s="42" t="s">
        <v>167</v>
      </c>
      <c r="E87" s="81" t="s">
        <v>168</v>
      </c>
      <c r="F87" s="43" t="s">
        <v>66</v>
      </c>
      <c r="G87" s="41" t="s">
        <v>31</v>
      </c>
      <c r="H87" s="75"/>
      <c r="I87" s="55"/>
      <c r="J87" s="80"/>
      <c r="K87" s="59"/>
      <c r="L87" s="59"/>
    </row>
    <row r="88" spans="1:12" s="58" customFormat="1" ht="26.25" customHeight="1" x14ac:dyDescent="0.2">
      <c r="A88" s="49" t="s">
        <v>192</v>
      </c>
      <c r="B88" s="41">
        <v>22</v>
      </c>
      <c r="C88" s="41">
        <v>10036083374</v>
      </c>
      <c r="D88" s="42" t="s">
        <v>176</v>
      </c>
      <c r="E88" s="81">
        <v>36956</v>
      </c>
      <c r="F88" s="43" t="s">
        <v>41</v>
      </c>
      <c r="G88" s="41" t="s">
        <v>46</v>
      </c>
      <c r="H88" s="75"/>
      <c r="I88" s="55"/>
      <c r="J88" s="80"/>
      <c r="K88" s="59"/>
      <c r="L88" s="59"/>
    </row>
    <row r="89" spans="1:12" s="58" customFormat="1" ht="26.25" customHeight="1" x14ac:dyDescent="0.2">
      <c r="A89" s="49" t="s">
        <v>192</v>
      </c>
      <c r="B89" s="41">
        <v>65</v>
      </c>
      <c r="C89" s="41">
        <v>10005989227</v>
      </c>
      <c r="D89" s="42" t="s">
        <v>169</v>
      </c>
      <c r="E89" s="81">
        <v>32576</v>
      </c>
      <c r="F89" s="43" t="s">
        <v>66</v>
      </c>
      <c r="G89" s="41" t="s">
        <v>49</v>
      </c>
      <c r="H89" s="75"/>
      <c r="I89" s="55"/>
      <c r="J89" s="80"/>
      <c r="K89" s="59"/>
      <c r="L89" s="59"/>
    </row>
    <row r="90" spans="1:12" s="58" customFormat="1" ht="26.25" customHeight="1" x14ac:dyDescent="0.2">
      <c r="A90" s="49" t="s">
        <v>192</v>
      </c>
      <c r="B90" s="41">
        <v>67</v>
      </c>
      <c r="C90" s="41">
        <v>10036034369</v>
      </c>
      <c r="D90" s="42" t="s">
        <v>172</v>
      </c>
      <c r="E90" s="81">
        <v>37562</v>
      </c>
      <c r="F90" s="43" t="s">
        <v>41</v>
      </c>
      <c r="G90" s="41" t="s">
        <v>49</v>
      </c>
      <c r="H90" s="75"/>
      <c r="I90" s="55"/>
      <c r="J90" s="80"/>
      <c r="K90" s="59"/>
      <c r="L90" s="59"/>
    </row>
    <row r="91" spans="1:12" s="58" customFormat="1" ht="26.25" customHeight="1" x14ac:dyDescent="0.2">
      <c r="A91" s="49" t="s">
        <v>192</v>
      </c>
      <c r="B91" s="41">
        <v>69</v>
      </c>
      <c r="C91" s="41">
        <v>0</v>
      </c>
      <c r="D91" s="42" t="s">
        <v>174</v>
      </c>
      <c r="E91" s="81">
        <v>36189</v>
      </c>
      <c r="F91" s="43" t="s">
        <v>66</v>
      </c>
      <c r="G91" s="41" t="s">
        <v>49</v>
      </c>
      <c r="H91" s="75"/>
      <c r="I91" s="55"/>
      <c r="J91" s="80"/>
      <c r="K91" s="59"/>
      <c r="L91" s="59"/>
    </row>
    <row r="92" spans="1:12" s="58" customFormat="1" ht="26.25" customHeight="1" x14ac:dyDescent="0.2">
      <c r="A92" s="49" t="s">
        <v>192</v>
      </c>
      <c r="B92" s="41">
        <v>71</v>
      </c>
      <c r="C92" s="41">
        <v>10064705044</v>
      </c>
      <c r="D92" s="42" t="s">
        <v>63</v>
      </c>
      <c r="E92" s="81">
        <v>35182</v>
      </c>
      <c r="F92" s="43" t="s">
        <v>41</v>
      </c>
      <c r="G92" s="50" t="s">
        <v>48</v>
      </c>
      <c r="H92" s="75"/>
      <c r="I92" s="55"/>
      <c r="J92" s="80"/>
      <c r="K92" s="59"/>
      <c r="L92" s="57"/>
    </row>
    <row r="93" spans="1:12" s="58" customFormat="1" ht="26.25" customHeight="1" x14ac:dyDescent="0.2">
      <c r="A93" s="49" t="s">
        <v>192</v>
      </c>
      <c r="B93" s="41">
        <v>73</v>
      </c>
      <c r="C93" s="41">
        <v>10004705389</v>
      </c>
      <c r="D93" s="42" t="s">
        <v>177</v>
      </c>
      <c r="E93" s="81">
        <v>30159</v>
      </c>
      <c r="F93" s="43" t="s">
        <v>62</v>
      </c>
      <c r="G93" s="41" t="s">
        <v>50</v>
      </c>
      <c r="H93" s="75"/>
      <c r="I93" s="55"/>
      <c r="J93" s="80"/>
      <c r="K93" s="59"/>
      <c r="L93" s="59"/>
    </row>
    <row r="94" spans="1:12" s="58" customFormat="1" ht="26.25" customHeight="1" thickBot="1" x14ac:dyDescent="0.25">
      <c r="A94" s="49" t="s">
        <v>192</v>
      </c>
      <c r="B94" s="41">
        <v>153</v>
      </c>
      <c r="C94" s="41">
        <v>10036048921</v>
      </c>
      <c r="D94" s="42" t="s">
        <v>151</v>
      </c>
      <c r="E94" s="81">
        <v>37373</v>
      </c>
      <c r="F94" s="43" t="s">
        <v>41</v>
      </c>
      <c r="G94" s="41" t="s">
        <v>33</v>
      </c>
      <c r="H94" s="75"/>
      <c r="I94" s="55"/>
      <c r="J94" s="80"/>
      <c r="K94" s="59"/>
      <c r="L94" s="59"/>
    </row>
    <row r="95" spans="1:12" ht="6" customHeight="1" thickTop="1" thickBot="1" x14ac:dyDescent="0.25">
      <c r="A95" s="61"/>
      <c r="B95" s="62"/>
      <c r="C95" s="62"/>
      <c r="D95" s="63"/>
      <c r="E95" s="64"/>
      <c r="F95" s="65"/>
      <c r="G95" s="66"/>
      <c r="H95" s="67"/>
      <c r="I95" s="67"/>
      <c r="J95" s="67"/>
      <c r="K95" s="67"/>
      <c r="L95" s="67"/>
    </row>
    <row r="96" spans="1:12" ht="15.75" thickTop="1" x14ac:dyDescent="0.2">
      <c r="A96" s="143" t="s">
        <v>51</v>
      </c>
      <c r="B96" s="144"/>
      <c r="C96" s="144"/>
      <c r="D96" s="144"/>
      <c r="E96" s="144"/>
      <c r="F96" s="144"/>
      <c r="G96" s="144" t="s">
        <v>52</v>
      </c>
      <c r="H96" s="144"/>
      <c r="I96" s="144"/>
      <c r="J96" s="144"/>
      <c r="K96" s="144"/>
      <c r="L96" s="145"/>
    </row>
    <row r="97" spans="1:19" x14ac:dyDescent="0.2">
      <c r="A97" s="84" t="s">
        <v>203</v>
      </c>
      <c r="B97" s="85"/>
      <c r="C97" s="86"/>
      <c r="D97" s="87"/>
      <c r="E97" s="88"/>
      <c r="F97" s="89"/>
      <c r="G97" s="90" t="s">
        <v>193</v>
      </c>
      <c r="H97" s="91">
        <v>19</v>
      </c>
      <c r="I97" s="92"/>
      <c r="J97" s="93"/>
      <c r="K97" s="94" t="s">
        <v>194</v>
      </c>
      <c r="L97" s="95">
        <f>COUNTIF(F$23:F209,"ЗМС")</f>
        <v>0</v>
      </c>
    </row>
    <row r="98" spans="1:19" s="68" customFormat="1" x14ac:dyDescent="0.2">
      <c r="A98" s="84" t="s">
        <v>204</v>
      </c>
      <c r="B98" s="85"/>
      <c r="C98" s="96"/>
      <c r="D98" s="96"/>
      <c r="E98" s="97"/>
      <c r="F98" s="98"/>
      <c r="G98" s="99" t="s">
        <v>195</v>
      </c>
      <c r="H98" s="91">
        <f>H99+H104</f>
        <v>72</v>
      </c>
      <c r="I98" s="100"/>
      <c r="J98" s="101"/>
      <c r="K98" s="94" t="s">
        <v>62</v>
      </c>
      <c r="L98" s="95">
        <f>COUNTIF(F$23:F209,"МСМК")</f>
        <v>5</v>
      </c>
    </row>
    <row r="99" spans="1:19" s="68" customFormat="1" ht="15" x14ac:dyDescent="0.2">
      <c r="A99" s="84" t="s">
        <v>205</v>
      </c>
      <c r="B99" s="85"/>
      <c r="C99" s="102"/>
      <c r="D99" s="85"/>
      <c r="E99" s="97"/>
      <c r="F99" s="98"/>
      <c r="G99" s="99" t="s">
        <v>196</v>
      </c>
      <c r="H99" s="91">
        <f>H100+H101+H102+H103</f>
        <v>58</v>
      </c>
      <c r="I99" s="100"/>
      <c r="J99" s="101"/>
      <c r="K99" s="94" t="s">
        <v>66</v>
      </c>
      <c r="L99" s="95">
        <f>COUNTIF(F$23:F209,"МС")</f>
        <v>35</v>
      </c>
      <c r="M99" s="69"/>
      <c r="N99" s="69"/>
      <c r="O99" s="69"/>
      <c r="P99" s="69"/>
      <c r="Q99" s="69"/>
      <c r="R99" s="69"/>
      <c r="S99" s="69"/>
    </row>
    <row r="100" spans="1:19" s="68" customFormat="1" ht="15" x14ac:dyDescent="0.2">
      <c r="A100" s="84" t="s">
        <v>206</v>
      </c>
      <c r="B100" s="85"/>
      <c r="C100" s="102"/>
      <c r="D100" s="87"/>
      <c r="E100" s="97"/>
      <c r="F100" s="98"/>
      <c r="G100" s="99" t="s">
        <v>197</v>
      </c>
      <c r="H100" s="91">
        <f>COUNT(A23:A162)</f>
        <v>39</v>
      </c>
      <c r="I100" s="100"/>
      <c r="J100" s="101"/>
      <c r="K100" s="94" t="s">
        <v>41</v>
      </c>
      <c r="L100" s="95">
        <f>COUNTIF(F$23:F209,"КМС")</f>
        <v>29</v>
      </c>
      <c r="M100" s="69"/>
      <c r="N100" s="69"/>
      <c r="O100" s="69"/>
      <c r="P100" s="69"/>
      <c r="Q100" s="69"/>
      <c r="R100" s="69"/>
      <c r="S100" s="69"/>
    </row>
    <row r="101" spans="1:19" s="68" customFormat="1" ht="15" x14ac:dyDescent="0.2">
      <c r="A101" s="84"/>
      <c r="B101" s="85"/>
      <c r="C101" s="102"/>
      <c r="D101" s="85"/>
      <c r="E101" s="97"/>
      <c r="F101" s="98"/>
      <c r="G101" s="99" t="s">
        <v>198</v>
      </c>
      <c r="H101" s="91">
        <f>COUNTIF(A23:A161,"ЛИМ")</f>
        <v>0</v>
      </c>
      <c r="I101" s="100"/>
      <c r="J101" s="101"/>
      <c r="K101" s="94" t="s">
        <v>199</v>
      </c>
      <c r="L101" s="95">
        <f>COUNTIF(F$23:F209,"1 СР")</f>
        <v>2</v>
      </c>
      <c r="M101" s="69"/>
      <c r="N101" s="69"/>
      <c r="O101" s="69"/>
      <c r="P101" s="69"/>
      <c r="Q101" s="69"/>
      <c r="R101" s="69"/>
      <c r="S101" s="69"/>
    </row>
    <row r="102" spans="1:19" s="68" customFormat="1" ht="15" x14ac:dyDescent="0.2">
      <c r="A102" s="84"/>
      <c r="B102" s="85"/>
      <c r="C102" s="85"/>
      <c r="D102" s="85"/>
      <c r="E102" s="97"/>
      <c r="F102" s="98"/>
      <c r="G102" s="99" t="s">
        <v>200</v>
      </c>
      <c r="H102" s="91">
        <f>COUNTIF(A23:A161,"НФ")</f>
        <v>19</v>
      </c>
      <c r="I102" s="100"/>
      <c r="J102" s="101"/>
      <c r="K102" s="94" t="s">
        <v>213</v>
      </c>
      <c r="L102" s="95">
        <f>COUNTIF(F$23:F210,"2 СР")</f>
        <v>1</v>
      </c>
      <c r="M102" s="69"/>
      <c r="N102" s="69"/>
      <c r="O102" s="69"/>
      <c r="P102" s="69"/>
      <c r="Q102" s="69"/>
      <c r="R102" s="69"/>
      <c r="S102" s="69"/>
    </row>
    <row r="103" spans="1:19" s="68" customFormat="1" ht="15" x14ac:dyDescent="0.2">
      <c r="A103" s="84"/>
      <c r="B103" s="85"/>
      <c r="C103" s="85"/>
      <c r="D103" s="85"/>
      <c r="E103" s="97"/>
      <c r="F103" s="98"/>
      <c r="G103" s="99" t="s">
        <v>201</v>
      </c>
      <c r="H103" s="91">
        <f>COUNTIF(A23:A161,"ДСКВ")</f>
        <v>0</v>
      </c>
      <c r="I103" s="100"/>
      <c r="J103" s="101"/>
      <c r="K103" s="94"/>
      <c r="L103" s="103"/>
      <c r="M103" s="69"/>
      <c r="N103" s="69"/>
      <c r="O103" s="69"/>
      <c r="P103" s="69"/>
      <c r="Q103" s="69"/>
      <c r="R103" s="69"/>
      <c r="S103" s="69"/>
    </row>
    <row r="104" spans="1:19" s="68" customFormat="1" ht="15" x14ac:dyDescent="0.2">
      <c r="A104" s="84"/>
      <c r="B104" s="85"/>
      <c r="C104" s="85"/>
      <c r="D104" s="85"/>
      <c r="E104" s="104"/>
      <c r="F104" s="105"/>
      <c r="G104" s="99" t="s">
        <v>202</v>
      </c>
      <c r="H104" s="91">
        <f>COUNTIF(A23:A161,"НС")</f>
        <v>14</v>
      </c>
      <c r="I104" s="106"/>
      <c r="J104" s="107"/>
      <c r="K104" s="94"/>
      <c r="L104" s="103"/>
      <c r="M104" s="70"/>
      <c r="N104" s="70"/>
      <c r="O104" s="70"/>
      <c r="P104" s="70"/>
      <c r="Q104" s="70"/>
      <c r="R104" s="70"/>
      <c r="S104" s="70"/>
    </row>
    <row r="105" spans="1:19" s="68" customFormat="1" ht="9.75" customHeight="1" x14ac:dyDescent="0.2">
      <c r="A105" s="71"/>
      <c r="B105" s="72"/>
      <c r="C105" s="72"/>
      <c r="L105" s="73"/>
    </row>
    <row r="106" spans="1:19" ht="15.75" x14ac:dyDescent="0.2">
      <c r="A106" s="146" t="s">
        <v>53</v>
      </c>
      <c r="B106" s="147"/>
      <c r="C106" s="147"/>
      <c r="D106" s="147"/>
      <c r="E106" s="147" t="s">
        <v>54</v>
      </c>
      <c r="F106" s="147"/>
      <c r="G106" s="147"/>
      <c r="H106" s="147"/>
      <c r="I106" s="147" t="s">
        <v>55</v>
      </c>
      <c r="J106" s="147"/>
      <c r="K106" s="147"/>
      <c r="L106" s="148"/>
    </row>
    <row r="107" spans="1:19" x14ac:dyDescent="0.2">
      <c r="A107" s="136"/>
      <c r="B107" s="137"/>
      <c r="C107" s="137"/>
      <c r="D107" s="137"/>
      <c r="E107" s="137"/>
      <c r="F107" s="138"/>
      <c r="G107" s="138"/>
      <c r="H107" s="138"/>
      <c r="I107" s="138"/>
      <c r="J107" s="138"/>
      <c r="K107" s="138"/>
      <c r="L107" s="139"/>
    </row>
    <row r="108" spans="1:19" x14ac:dyDescent="0.2">
      <c r="A108" s="136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40"/>
    </row>
    <row r="109" spans="1:19" x14ac:dyDescent="0.2">
      <c r="A109" s="136"/>
      <c r="B109" s="137"/>
      <c r="C109" s="137"/>
      <c r="D109" s="137"/>
      <c r="E109" s="137"/>
      <c r="F109" s="141"/>
      <c r="G109" s="141"/>
      <c r="H109" s="141"/>
      <c r="I109" s="141"/>
      <c r="J109" s="141"/>
      <c r="K109" s="141"/>
      <c r="L109" s="142"/>
    </row>
    <row r="110" spans="1:19" ht="16.5" thickBot="1" x14ac:dyDescent="0.25">
      <c r="A110" s="133"/>
      <c r="B110" s="134"/>
      <c r="C110" s="134"/>
      <c r="D110" s="134"/>
      <c r="E110" s="134" t="s">
        <v>56</v>
      </c>
      <c r="F110" s="134"/>
      <c r="G110" s="134"/>
      <c r="H110" s="134"/>
      <c r="I110" s="134" t="s">
        <v>57</v>
      </c>
      <c r="J110" s="134"/>
      <c r="K110" s="134"/>
      <c r="L110" s="135"/>
    </row>
    <row r="111" spans="1:19" ht="13.5" thickTop="1" x14ac:dyDescent="0.2"/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</sheetData>
  <sortState ref="A60:L93">
    <sortCondition descending="1" ref="A60:A93"/>
  </sortState>
  <mergeCells count="36">
    <mergeCell ref="A96:F96"/>
    <mergeCell ref="G96:L96"/>
    <mergeCell ref="A106:D106"/>
    <mergeCell ref="E106:H106"/>
    <mergeCell ref="I106:L106"/>
    <mergeCell ref="A110:D110"/>
    <mergeCell ref="E110:H110"/>
    <mergeCell ref="I110:L110"/>
    <mergeCell ref="A107:E107"/>
    <mergeCell ref="F107:L107"/>
    <mergeCell ref="A108:E108"/>
    <mergeCell ref="F108:L108"/>
    <mergeCell ref="A109:E109"/>
    <mergeCell ref="F109:L109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K21:K22"/>
    <mergeCell ref="A2:L2"/>
    <mergeCell ref="A7:L7"/>
    <mergeCell ref="A1:L1"/>
    <mergeCell ref="A3:L3"/>
    <mergeCell ref="A4:L4"/>
    <mergeCell ref="A6:L6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57" fitToHeight="2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горная гонка</vt:lpstr>
      <vt:lpstr>'Групповая горная гонка'!Заголовки_для_печати</vt:lpstr>
      <vt:lpstr>'Групповая горная гонка'!Область_печати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Arsen</cp:lastModifiedBy>
  <cp:lastPrinted>2021-04-23T17:14:32Z</cp:lastPrinted>
  <dcterms:created xsi:type="dcterms:W3CDTF">2021-04-22T05:20:16Z</dcterms:created>
  <dcterms:modified xsi:type="dcterms:W3CDTF">2021-05-31T11:10:34Z</dcterms:modified>
</cp:coreProperties>
</file>