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illgvozdev/Desktop/КР и ВС 22-25.03.2024 BMX freestyle/ВС RUS/"/>
    </mc:Choice>
  </mc:AlternateContent>
  <xr:revisionPtr revIDLastSave="0" documentId="13_ncr:1_{8780C601-D6CE-D846-A95D-4D9B04C7DD64}" xr6:coauthVersionLast="47" xr6:coauthVersionMax="47" xr10:uidLastSave="{00000000-0000-0000-0000-000000000000}"/>
  <bookViews>
    <workbookView xWindow="980" yWindow="1240" windowWidth="27840" windowHeight="16580" xr2:uid="{64143BF1-1C44-204D-B0F1-4C0D4025B1D0}"/>
  </bookViews>
  <sheets>
    <sheet name="Итог прот ю 15-16" sheetId="1" r:id="rId1"/>
  </sheets>
  <definedNames>
    <definedName name="_xlnm.Print_Titles" localSheetId="0">'Итог прот ю 15-16'!$21:$21</definedName>
    <definedName name="_xlnm.Print_Area" localSheetId="0">'Итог прот ю 15-16'!$A$1:$O$57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H57" i="1"/>
  <c r="E57" i="1"/>
  <c r="A57" i="1"/>
  <c r="I49" i="1" s="1"/>
  <c r="M51" i="1"/>
  <c r="H51" i="1"/>
  <c r="E51" i="1"/>
  <c r="A51" i="1"/>
  <c r="O49" i="1"/>
  <c r="O48" i="1"/>
  <c r="O47" i="1"/>
  <c r="O46" i="1"/>
  <c r="O45" i="1"/>
  <c r="O44" i="1"/>
  <c r="O43" i="1"/>
  <c r="I47" i="1" l="1"/>
  <c r="I48" i="1"/>
</calcChain>
</file>

<file path=xl/sharedStrings.xml><?xml version="1.0" encoding="utf-8"?>
<sst xmlns="http://schemas.openxmlformats.org/spreadsheetml/2006/main" count="169" uniqueCount="129">
  <si>
    <t>Министерство спорта Российской Федерации</t>
  </si>
  <si>
    <t>Министерство спорта Республики Татарстан</t>
  </si>
  <si>
    <t>Федерация велосипедного спорта России</t>
  </si>
  <si>
    <t>ВСЕРОССИЙСКИЕ СОРЕВНОВАНИЯ</t>
  </si>
  <si>
    <t>по велосипедному спорту</t>
  </si>
  <si>
    <t/>
  </si>
  <si>
    <t>ИТОГОВЫЙ ПРОТОКОЛ</t>
  </si>
  <si>
    <t>ВМХ - фристайл - парк ( или парк - смешанный )</t>
  </si>
  <si>
    <t>МЕСТО ПРОВЕДЕНИЯ: г. Казань</t>
  </si>
  <si>
    <t>№ ВРВС: 008006162Я</t>
  </si>
  <si>
    <t>ДАТА ПРОВЕДЕНИЯ: 22-25 марта 2024 года</t>
  </si>
  <si>
    <t>№ ЕКП 2024: 2008160021019366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</si>
  <si>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</si>
  <si>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</si>
  <si>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</si>
  <si>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РЕГ.НОМЕР: Экстрим Парк Урам</t>
  </si>
  <si>
    <t>ГЛАВНЫЙ СУДЬЯ:</t>
  </si>
  <si>
    <t>АНДРИЯНОВ А.С. (ВК, г. МОСКВА)</t>
  </si>
  <si>
    <t>ВЫСОТА СТАРТОВОЙ ГОРЫ (HD)(м):</t>
  </si>
  <si>
    <t>ГЛАВНЫЙ СЕКРЕТАРЬ:</t>
  </si>
  <si>
    <t>ГВОЗДЁВ К.Е. (1К, г. МОСКВА)</t>
  </si>
  <si>
    <t>КОНТРОЛЬНОЕ ВРЕМЯ (МИН):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</si>
  <si>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</si>
  <si>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</si>
  <si>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</si>
  <si>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</si>
  <si>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</si>
  <si>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</si>
  <si>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</si>
  <si>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</si>
  <si>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БАЛЛЫ И МЕСТО В КВАЛИФИКАЦИИ</t>
  </si>
  <si>
    <t>БАЛЛЫ В ФИНАЛАХ</t>
  </si>
  <si>
    <t>ИТОГОВЫЕ БАЛЛЫ</t>
  </si>
  <si>
    <t>ВЫПОЛНЕНИЕ НТУ ЕВСК</t>
  </si>
  <si>
    <t>ПРИМЕЧАНИЕ</t>
  </si>
  <si>
    <t>1 попытка</t>
  </si>
  <si>
    <t>2 попытка</t>
  </si>
  <si>
    <t>101 297 391 00</t>
  </si>
  <si>
    <t>САЛЬНИКОВ Ярослав</t>
  </si>
  <si>
    <t>18.05.2008</t>
  </si>
  <si>
    <t>КМС</t>
  </si>
  <si>
    <t>Оренбургская область</t>
  </si>
  <si>
    <t>РОО "ФВСОО"</t>
  </si>
  <si>
    <t>101 203 728 39</t>
  </si>
  <si>
    <t>ВАСЕНИН Георгий</t>
  </si>
  <si>
    <t>25.01.2008</t>
  </si>
  <si>
    <t>2 сп.р.</t>
  </si>
  <si>
    <t>Свердловская область</t>
  </si>
  <si>
    <t>РОО "Федерация велосипедного спорта Свердловской области"</t>
  </si>
  <si>
    <t>101 300 128 21</t>
  </si>
  <si>
    <t>ГАРАГУЛЯ Артём</t>
  </si>
  <si>
    <t>19.07.2009</t>
  </si>
  <si>
    <t>1 сп.р.</t>
  </si>
  <si>
    <t>Москва</t>
  </si>
  <si>
    <t>ГБУ ДО "Московская академия велосипедного спорта"</t>
  </si>
  <si>
    <t>101 326 367 70</t>
  </si>
  <si>
    <t>ГИЛЬМУТДИНОВ Раиль</t>
  </si>
  <si>
    <t>05.09.2008</t>
  </si>
  <si>
    <t>Республика Татарстан</t>
  </si>
  <si>
    <t>ГАУ ЦСП РТ</t>
  </si>
  <si>
    <t>101 376 016 55</t>
  </si>
  <si>
    <t>ДЬЯЧЕНКО Илья</t>
  </si>
  <si>
    <t>23.07.2009</t>
  </si>
  <si>
    <t>101 510 964 76</t>
  </si>
  <si>
    <t>ПРОКУСОВ Клим</t>
  </si>
  <si>
    <t>20.06.2008</t>
  </si>
  <si>
    <t>Челябинская область</t>
  </si>
  <si>
    <t>МБУ ДО "СШОР №2" Копейск</t>
  </si>
  <si>
    <t>101 407 286 91</t>
  </si>
  <si>
    <t>МИННЕНБАЕВ Марсель</t>
  </si>
  <si>
    <t>25.06.2008</t>
  </si>
  <si>
    <t>101 515 325 72</t>
  </si>
  <si>
    <t>ШЕВЧЕНКО Никита</t>
  </si>
  <si>
    <t>01.07.2008</t>
  </si>
  <si>
    <t>101 441 953 32</t>
  </si>
  <si>
    <t>МОТУНОВ Матвей</t>
  </si>
  <si>
    <t>18.02.2009</t>
  </si>
  <si>
    <t>Ростовская область</t>
  </si>
  <si>
    <t>МБУ Гребной канал "Дон"</t>
  </si>
  <si>
    <t>101 515 641 00</t>
  </si>
  <si>
    <t>КОВАЛЕНКО Никита</t>
  </si>
  <si>
    <t>23.12.2009</t>
  </si>
  <si>
    <t>Севастополь</t>
  </si>
  <si>
    <t>ГБУ ДО города Севастополя "СШ№7</t>
  </si>
  <si>
    <t>101 444 666 29</t>
  </si>
  <si>
    <t>ЧЕРКОВ Егор</t>
  </si>
  <si>
    <t>11.06.2009</t>
  </si>
  <si>
    <t>101 405 699 56</t>
  </si>
  <si>
    <t>ГАРИПОВ Руслан</t>
  </si>
  <si>
    <t>08.08.2009</t>
  </si>
  <si>
    <t>101 510 948 60</t>
  </si>
  <si>
    <t>ПАВЛОВ Никита</t>
  </si>
  <si>
    <t>22.07.2008</t>
  </si>
  <si>
    <t>Удмуртская Республика</t>
  </si>
  <si>
    <t>БУ ДО УР СШОР по велоспорту</t>
  </si>
  <si>
    <t>101 509 324 85</t>
  </si>
  <si>
    <t>ПЛЕШКОВ Алексей</t>
  </si>
  <si>
    <t>31.05.2008</t>
  </si>
  <si>
    <t>101 513 437 27</t>
  </si>
  <si>
    <t>КИСЛУХИН Сергей</t>
  </si>
  <si>
    <t>23.06.2009</t>
  </si>
  <si>
    <t>3 сп.р.</t>
  </si>
  <si>
    <t>101 408 779 32</t>
  </si>
  <si>
    <t>СЛЫШКИН Мартин</t>
  </si>
  <si>
    <t>20.08.2009</t>
  </si>
  <si>
    <t>НС</t>
  </si>
  <si>
    <t>101 513 411 01</t>
  </si>
  <si>
    <t>МАРКЕЛОВ Максим</t>
  </si>
  <si>
    <t>28.08.2008</t>
  </si>
  <si>
    <t>101 515 644 03</t>
  </si>
  <si>
    <t>ШЕРЕМЕТЬЕВ Герман</t>
  </si>
  <si>
    <t>05.05.2009</t>
  </si>
  <si>
    <t>ПОГОДНЫЕ УСЛОВИЯ</t>
  </si>
  <si>
    <t>СТАТИСТИКА ГОНКИ</t>
  </si>
  <si>
    <t xml:space="preserve">Температура: </t>
  </si>
  <si>
    <t>Субъектов РФ</t>
  </si>
  <si>
    <t>ЗМС</t>
  </si>
  <si>
    <t xml:space="preserve">Влажность: </t>
  </si>
  <si>
    <t>Заявлено</t>
  </si>
  <si>
    <t>МСМК</t>
  </si>
  <si>
    <t xml:space="preserve">Осадки: </t>
  </si>
  <si>
    <t>Стартовало</t>
  </si>
  <si>
    <t>МС</t>
  </si>
  <si>
    <t>Ветер:</t>
  </si>
  <si>
    <t>Финишировало</t>
  </si>
  <si>
    <t>Н. финишировало</t>
  </si>
  <si>
    <t>Дисквалифицировано</t>
  </si>
  <si>
    <t>Н. стартовало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</si>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</sst>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0"/>
    <numFmt numFmtId="165" formatCode="yyyy"/>
  </numFmts>
  <fonts count="20" x14ac:knownFonts="1">
    <font>
      <sz val="10"/>
      <name val="Arial"/>
      <family val="2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67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/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" fontId="7" fillId="0" borderId="0" xfId="1" applyNumberFormat="1" applyFont="1" applyAlignment="1">
      <alignment horizontal="center" vertical="center"/>
    </xf>
    <xf numFmtId="1" fontId="7" fillId="0" borderId="0" xfId="1" applyNumberFormat="1" applyFont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46" fontId="10" fillId="4" borderId="0" xfId="2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justify"/>
    </xf>
    <xf numFmtId="0" fontId="16" fillId="0" borderId="0" xfId="3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9" fillId="3" borderId="0" xfId="1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49" fontId="18" fillId="0" borderId="0" xfId="1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9" fontId="18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49" fontId="19" fillId="0" borderId="0" xfId="1" applyNumberFormat="1" applyFont="1" applyAlignment="1">
      <alignment horizontal="left" vertical="center"/>
    </xf>
    <xf numFmtId="49" fontId="19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6" fontId="10" fillId="3" borderId="0" xfId="2" applyNumberFormat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21258B10-83A6-5145-98AD-FB39864BEE29}"/>
    <cellStyle name="Обычный_Стартовый протокол Смирнов_20101106_Results" xfId="2" xr:uid="{295FEDEE-2420-B64B-8875-B98C2678C068}"/>
    <cellStyle name="Обычный_ID4938_RS_1" xfId="3" xr:uid="{7C8310E4-2E87-834B-A616-0608078DD6C3}"/>
  </cellStyles>
  <dxfs count="3">
    <dxf>
      <font>
        <color theme="0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88900</xdr:rowOff>
    </xdr:from>
    <xdr:to>
      <xdr:col>3</xdr:col>
      <xdr:colOff>253999</xdr:colOff>
      <xdr:row>2</xdr:row>
      <xdr:rowOff>226656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DF12C97-7A2D-664D-BF55-C38D580DF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88900"/>
          <a:ext cx="2222499" cy="69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FBBC-179F-9445-B08C-32E10A9CCF2F}">
  <sheetPr>
    <tabColor theme="3" tint="-0.249977111117893"/>
    <pageSetUpPr fitToPage="1"/>
  </sheetPr>
  <dimension ref="A1:R57"/>
  <sheetViews>
    <sheetView tabSelected="1" view="pageBreakPreview" zoomScaleNormal="100" zoomScaleSheetLayoutView="100" workbookViewId="0">
      <selection activeCell="A11" sqref="A11:O11"/>
    </sheetView>
  </sheetViews>
  <sheetFormatPr baseColWidth="10" defaultColWidth="9.1640625" defaultRowHeight="14" x14ac:dyDescent="0.15"/>
  <cols>
    <col min="1" max="1" width="7" style="5" customWidth="1"/>
    <col min="2" max="2" width="7.6640625" style="8" customWidth="1"/>
    <col min="3" max="3" width="13.83203125" style="8" customWidth="1"/>
    <col min="4" max="4" width="21" style="5" bestFit="1" customWidth="1"/>
    <col min="5" max="5" width="11.83203125" style="5" customWidth="1"/>
    <col min="6" max="6" width="8.6640625" style="5" customWidth="1"/>
    <col min="7" max="7" width="21.5" style="5" customWidth="1"/>
    <col min="8" max="8" width="27" style="5" customWidth="1"/>
    <col min="9" max="9" width="7.5" style="5" customWidth="1"/>
    <col min="10" max="10" width="8.33203125" style="5" customWidth="1"/>
    <col min="11" max="11" width="10.6640625" style="5" customWidth="1"/>
    <col min="12" max="13" width="10.33203125" style="5" customWidth="1"/>
    <col min="14" max="14" width="13.6640625" style="5" customWidth="1"/>
    <col min="15" max="15" width="13.33203125" style="5" customWidth="1"/>
    <col min="16" max="16384" width="9.1640625" style="5"/>
  </cols>
  <sheetData>
    <row r="1" spans="1:18" s="1" customFormat="1" ht="22.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8" s="1" customFormat="1" ht="22.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8" s="1" customFormat="1" ht="22.5" customHeight="1" x14ac:dyDescent="0.1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8" s="1" customFormat="1" ht="22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8" s="1" customFormat="1" ht="6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R5" s="2"/>
    </row>
    <row r="6" spans="1:18" s="3" customFormat="1" ht="26" x14ac:dyDescent="0.1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8" s="1" customFormat="1" ht="18" customHeight="1" x14ac:dyDescent="0.1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8" s="1" customFormat="1" ht="6" customHeight="1" x14ac:dyDescent="0.1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8" s="1" customFormat="1" ht="18" customHeight="1" x14ac:dyDescent="0.15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8" s="1" customFormat="1" ht="18" customHeight="1" x14ac:dyDescent="0.15">
      <c r="A10" s="63" t="s">
        <v>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8" s="1" customFormat="1" ht="19.5" customHeight="1" x14ac:dyDescent="0.15">
      <c r="A11" s="63" t="s">
        <v>128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8" s="1" customFormat="1" ht="7.5" customHeight="1" x14ac:dyDescent="0.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8" x14ac:dyDescent="0.15">
      <c r="A13" s="60" t="s">
        <v>8</v>
      </c>
      <c r="B13" s="60"/>
      <c r="C13" s="60"/>
      <c r="D13" s="60"/>
      <c r="H13" s="4"/>
      <c r="N13" s="6"/>
      <c r="O13" s="6" t="s">
        <v>9</v>
      </c>
    </row>
    <row r="14" spans="1:18" x14ac:dyDescent="0.15">
      <c r="A14" s="60" t="s">
        <v>10</v>
      </c>
      <c r="B14" s="60"/>
      <c r="C14" s="60"/>
      <c r="D14" s="60"/>
      <c r="H14" s="7"/>
      <c r="N14" s="6"/>
      <c r="O14" s="6" t="s">
        <v>11</v>
      </c>
    </row>
    <row r="15" spans="1:18" x14ac:dyDescent="0.15">
      <c r="A15" s="56" t="s">
        <v>12</v>
      </c>
      <c r="B15" s="56"/>
      <c r="C15" s="56"/>
      <c r="D15" s="56"/>
      <c r="E15" s="56"/>
      <c r="F15" s="56"/>
      <c r="G15" s="56"/>
      <c r="H15" s="61"/>
      <c r="I15" s="56" t="s">
        <v>13</v>
      </c>
      <c r="J15" s="56"/>
      <c r="K15" s="56"/>
      <c r="L15" s="56"/>
      <c r="M15" s="56"/>
      <c r="N15" s="56"/>
      <c r="O15" s="56"/>
    </row>
    <row r="16" spans="1:18" x14ac:dyDescent="0.15">
      <c r="A16" s="5" t="s">
        <v>14</v>
      </c>
      <c r="G16" s="6" t="s">
        <v>5</v>
      </c>
      <c r="H16" s="9"/>
      <c r="I16" s="60" t="s">
        <v>15</v>
      </c>
      <c r="J16" s="60"/>
      <c r="K16" s="60"/>
      <c r="L16" s="60"/>
      <c r="M16" s="60"/>
      <c r="N16" s="60"/>
      <c r="O16" s="60"/>
    </row>
    <row r="17" spans="1:15" x14ac:dyDescent="0.15">
      <c r="A17" s="5" t="s">
        <v>16</v>
      </c>
      <c r="D17" s="6"/>
      <c r="H17" s="9" t="s">
        <v>17</v>
      </c>
      <c r="I17" s="5" t="s">
        <v>18</v>
      </c>
    </row>
    <row r="18" spans="1:15" x14ac:dyDescent="0.15">
      <c r="A18" s="10" t="s">
        <v>19</v>
      </c>
      <c r="D18" s="6"/>
      <c r="H18" s="9" t="s">
        <v>20</v>
      </c>
      <c r="I18" s="5" t="s">
        <v>21</v>
      </c>
      <c r="O18" s="5">
        <v>1</v>
      </c>
    </row>
    <row r="19" spans="1:15" x14ac:dyDescent="0.15">
      <c r="H19" s="9"/>
      <c r="I19" s="4"/>
      <c r="J19" s="4"/>
      <c r="K19" s="4"/>
      <c r="L19" s="4"/>
      <c r="M19" s="11"/>
      <c r="N19" s="12"/>
      <c r="O19" s="11"/>
    </row>
    <row r="20" spans="1:15" ht="7.5" customHeight="1" x14ac:dyDescent="0.15">
      <c r="H20" s="13"/>
    </row>
    <row r="21" spans="1:15" s="14" customFormat="1" ht="16.5" customHeight="1" x14ac:dyDescent="0.15">
      <c r="A21" s="62" t="s">
        <v>22</v>
      </c>
      <c r="B21" s="57" t="s">
        <v>23</v>
      </c>
      <c r="C21" s="57" t="s">
        <v>24</v>
      </c>
      <c r="D21" s="57" t="s">
        <v>25</v>
      </c>
      <c r="E21" s="57" t="s">
        <v>26</v>
      </c>
      <c r="F21" s="57" t="s">
        <v>27</v>
      </c>
      <c r="G21" s="57" t="s">
        <v>28</v>
      </c>
      <c r="H21" s="57" t="s">
        <v>29</v>
      </c>
      <c r="I21" s="58" t="s">
        <v>30</v>
      </c>
      <c r="J21" s="58"/>
      <c r="K21" s="59" t="s">
        <v>31</v>
      </c>
      <c r="L21" s="59"/>
      <c r="M21" s="58" t="s">
        <v>32</v>
      </c>
      <c r="N21" s="55" t="s">
        <v>33</v>
      </c>
      <c r="O21" s="55" t="s">
        <v>34</v>
      </c>
    </row>
    <row r="22" spans="1:15" s="14" customFormat="1" ht="16.5" customHeight="1" x14ac:dyDescent="0.15">
      <c r="A22" s="62"/>
      <c r="B22" s="57"/>
      <c r="C22" s="57"/>
      <c r="D22" s="57"/>
      <c r="E22" s="57"/>
      <c r="F22" s="57"/>
      <c r="G22" s="57"/>
      <c r="H22" s="57"/>
      <c r="I22" s="58"/>
      <c r="J22" s="58"/>
      <c r="K22" s="15" t="s">
        <v>35</v>
      </c>
      <c r="L22" s="15" t="s">
        <v>36</v>
      </c>
      <c r="M22" s="58"/>
      <c r="N22" s="55"/>
      <c r="O22" s="55"/>
    </row>
    <row r="23" spans="1:15" ht="27" customHeight="1" x14ac:dyDescent="0.15">
      <c r="A23" s="16">
        <v>1</v>
      </c>
      <c r="C23" s="17" t="s">
        <v>37</v>
      </c>
      <c r="D23" s="18" t="s">
        <v>38</v>
      </c>
      <c r="E23" s="19" t="s">
        <v>39</v>
      </c>
      <c r="F23" s="17" t="s">
        <v>40</v>
      </c>
      <c r="G23" s="20" t="s">
        <v>41</v>
      </c>
      <c r="H23" s="21" t="s">
        <v>42</v>
      </c>
      <c r="I23" s="22">
        <v>59.33</v>
      </c>
      <c r="J23" s="16">
        <v>1</v>
      </c>
      <c r="K23" s="22"/>
      <c r="L23" s="22"/>
      <c r="M23" s="22">
        <v>59.33</v>
      </c>
      <c r="N23" s="16"/>
      <c r="O23" s="23"/>
    </row>
    <row r="24" spans="1:15" ht="27" customHeight="1" x14ac:dyDescent="0.15">
      <c r="A24" s="16">
        <v>2</v>
      </c>
      <c r="C24" s="17" t="s">
        <v>43</v>
      </c>
      <c r="D24" s="18" t="s">
        <v>44</v>
      </c>
      <c r="E24" s="19" t="s">
        <v>45</v>
      </c>
      <c r="F24" s="17" t="s">
        <v>46</v>
      </c>
      <c r="G24" s="20" t="s">
        <v>47</v>
      </c>
      <c r="H24" s="21" t="s">
        <v>48</v>
      </c>
      <c r="I24" s="22">
        <v>55</v>
      </c>
      <c r="J24" s="16">
        <v>2</v>
      </c>
      <c r="K24" s="22"/>
      <c r="L24" s="22"/>
      <c r="M24" s="22">
        <v>55</v>
      </c>
      <c r="N24" s="16"/>
      <c r="O24" s="23"/>
    </row>
    <row r="25" spans="1:15" ht="27" customHeight="1" x14ac:dyDescent="0.15">
      <c r="A25" s="16">
        <v>3</v>
      </c>
      <c r="C25" s="17" t="s">
        <v>49</v>
      </c>
      <c r="D25" s="18" t="s">
        <v>50</v>
      </c>
      <c r="E25" s="19" t="s">
        <v>51</v>
      </c>
      <c r="F25" s="17" t="s">
        <v>52</v>
      </c>
      <c r="G25" s="20" t="s">
        <v>53</v>
      </c>
      <c r="H25" s="21" t="s">
        <v>54</v>
      </c>
      <c r="I25" s="22">
        <v>47</v>
      </c>
      <c r="J25" s="16">
        <v>3</v>
      </c>
      <c r="K25" s="22"/>
      <c r="L25" s="22"/>
      <c r="M25" s="22">
        <v>47</v>
      </c>
      <c r="N25" s="16"/>
      <c r="O25" s="23"/>
    </row>
    <row r="26" spans="1:15" ht="27" customHeight="1" x14ac:dyDescent="0.15">
      <c r="A26" s="16">
        <v>4</v>
      </c>
      <c r="C26" s="17" t="s">
        <v>55</v>
      </c>
      <c r="D26" s="18" t="s">
        <v>56</v>
      </c>
      <c r="E26" s="19" t="s">
        <v>57</v>
      </c>
      <c r="F26" s="17" t="s">
        <v>52</v>
      </c>
      <c r="G26" s="20" t="s">
        <v>58</v>
      </c>
      <c r="H26" s="21" t="s">
        <v>59</v>
      </c>
      <c r="I26" s="22">
        <v>45.67</v>
      </c>
      <c r="J26" s="16">
        <v>4</v>
      </c>
      <c r="K26" s="22"/>
      <c r="L26" s="22"/>
      <c r="M26" s="22">
        <v>45.67</v>
      </c>
      <c r="N26" s="16"/>
      <c r="O26" s="23"/>
    </row>
    <row r="27" spans="1:15" ht="27" customHeight="1" x14ac:dyDescent="0.15">
      <c r="A27" s="16">
        <v>5</v>
      </c>
      <c r="C27" s="17" t="s">
        <v>60</v>
      </c>
      <c r="D27" s="18" t="s">
        <v>61</v>
      </c>
      <c r="E27" s="19" t="s">
        <v>62</v>
      </c>
      <c r="F27" s="17" t="s">
        <v>52</v>
      </c>
      <c r="G27" s="20" t="s">
        <v>53</v>
      </c>
      <c r="H27" s="21" t="s">
        <v>54</v>
      </c>
      <c r="I27" s="22">
        <v>36.67</v>
      </c>
      <c r="J27" s="16">
        <v>5</v>
      </c>
      <c r="K27" s="24"/>
      <c r="L27" s="24"/>
      <c r="M27" s="22">
        <v>36.67</v>
      </c>
      <c r="N27" s="16"/>
      <c r="O27" s="23"/>
    </row>
    <row r="28" spans="1:15" ht="27" customHeight="1" x14ac:dyDescent="0.15">
      <c r="A28" s="16">
        <v>6</v>
      </c>
      <c r="C28" s="17" t="s">
        <v>63</v>
      </c>
      <c r="D28" s="18" t="s">
        <v>64</v>
      </c>
      <c r="E28" s="19" t="s">
        <v>65</v>
      </c>
      <c r="F28" s="17" t="s">
        <v>46</v>
      </c>
      <c r="G28" s="20" t="s">
        <v>66</v>
      </c>
      <c r="H28" s="21" t="s">
        <v>67</v>
      </c>
      <c r="I28" s="22">
        <v>29.67</v>
      </c>
      <c r="J28" s="16">
        <v>6</v>
      </c>
      <c r="K28" s="22"/>
      <c r="L28" s="22"/>
      <c r="M28" s="22">
        <v>29.67</v>
      </c>
      <c r="N28" s="16"/>
      <c r="O28" s="23"/>
    </row>
    <row r="29" spans="1:15" ht="27" customHeight="1" x14ac:dyDescent="0.15">
      <c r="A29" s="16">
        <v>7</v>
      </c>
      <c r="C29" s="17" t="s">
        <v>68</v>
      </c>
      <c r="D29" s="18" t="s">
        <v>69</v>
      </c>
      <c r="E29" s="19" t="s">
        <v>70</v>
      </c>
      <c r="F29" s="17" t="s">
        <v>46</v>
      </c>
      <c r="G29" s="20" t="s">
        <v>58</v>
      </c>
      <c r="H29" s="21" t="s">
        <v>59</v>
      </c>
      <c r="I29" s="22">
        <v>27.67</v>
      </c>
      <c r="J29" s="16">
        <v>7</v>
      </c>
      <c r="K29" s="8"/>
      <c r="L29" s="8"/>
      <c r="M29" s="22">
        <v>27.67</v>
      </c>
      <c r="N29" s="16"/>
      <c r="O29" s="23"/>
    </row>
    <row r="30" spans="1:15" ht="27" customHeight="1" x14ac:dyDescent="0.15">
      <c r="A30" s="16">
        <v>8</v>
      </c>
      <c r="C30" s="17" t="s">
        <v>71</v>
      </c>
      <c r="D30" s="18" t="s">
        <v>72</v>
      </c>
      <c r="E30" s="19" t="s">
        <v>73</v>
      </c>
      <c r="F30" s="17" t="s">
        <v>46</v>
      </c>
      <c r="G30" s="20" t="s">
        <v>41</v>
      </c>
      <c r="H30" s="21" t="s">
        <v>42</v>
      </c>
      <c r="I30" s="22">
        <v>27</v>
      </c>
      <c r="J30" s="16">
        <v>8</v>
      </c>
      <c r="K30" s="8"/>
      <c r="L30" s="8"/>
      <c r="M30" s="22">
        <v>27</v>
      </c>
      <c r="N30" s="16"/>
      <c r="O30" s="23"/>
    </row>
    <row r="31" spans="1:15" ht="27" customHeight="1" x14ac:dyDescent="0.15">
      <c r="A31" s="16">
        <v>9</v>
      </c>
      <c r="C31" s="17" t="s">
        <v>74</v>
      </c>
      <c r="D31" s="18" t="s">
        <v>75</v>
      </c>
      <c r="E31" s="19" t="s">
        <v>76</v>
      </c>
      <c r="F31" s="17" t="s">
        <v>52</v>
      </c>
      <c r="G31" s="20" t="s">
        <v>77</v>
      </c>
      <c r="H31" s="21" t="s">
        <v>78</v>
      </c>
      <c r="I31" s="22">
        <v>22</v>
      </c>
      <c r="J31" s="16">
        <v>9</v>
      </c>
      <c r="K31" s="8"/>
      <c r="L31" s="8"/>
      <c r="M31" s="22">
        <v>22</v>
      </c>
      <c r="N31" s="16"/>
      <c r="O31" s="23"/>
    </row>
    <row r="32" spans="1:15" ht="27" customHeight="1" x14ac:dyDescent="0.15">
      <c r="A32" s="16">
        <v>10</v>
      </c>
      <c r="C32" s="25" t="s">
        <v>79</v>
      </c>
      <c r="D32" s="25" t="s">
        <v>80</v>
      </c>
      <c r="E32" s="26" t="s">
        <v>81</v>
      </c>
      <c r="F32" s="26" t="s">
        <v>46</v>
      </c>
      <c r="G32" s="26" t="s">
        <v>82</v>
      </c>
      <c r="H32" s="27" t="s">
        <v>83</v>
      </c>
      <c r="I32" s="22">
        <v>21.67</v>
      </c>
      <c r="J32" s="16">
        <v>10</v>
      </c>
      <c r="K32" s="8"/>
      <c r="L32" s="8"/>
      <c r="M32" s="22">
        <v>21.67</v>
      </c>
      <c r="N32" s="16"/>
      <c r="O32" s="23"/>
    </row>
    <row r="33" spans="1:15" ht="27" customHeight="1" x14ac:dyDescent="0.15">
      <c r="A33" s="16">
        <v>11</v>
      </c>
      <c r="C33" s="17" t="s">
        <v>84</v>
      </c>
      <c r="D33" s="18" t="s">
        <v>85</v>
      </c>
      <c r="E33" s="19" t="s">
        <v>86</v>
      </c>
      <c r="F33" s="28" t="s">
        <v>46</v>
      </c>
      <c r="G33" s="28" t="s">
        <v>82</v>
      </c>
      <c r="H33" s="29" t="s">
        <v>83</v>
      </c>
      <c r="I33" s="22">
        <v>20.329999999999998</v>
      </c>
      <c r="J33" s="16">
        <v>11</v>
      </c>
      <c r="K33" s="8"/>
      <c r="L33" s="8"/>
      <c r="M33" s="22">
        <v>20.329999999999998</v>
      </c>
      <c r="N33" s="16"/>
      <c r="O33" s="23"/>
    </row>
    <row r="34" spans="1:15" ht="27" customHeight="1" x14ac:dyDescent="0.15">
      <c r="A34" s="16">
        <v>12</v>
      </c>
      <c r="C34" s="26" t="s">
        <v>87</v>
      </c>
      <c r="D34" s="30" t="s">
        <v>88</v>
      </c>
      <c r="E34" s="31" t="s">
        <v>89</v>
      </c>
      <c r="F34" s="26" t="s">
        <v>46</v>
      </c>
      <c r="G34" s="32" t="s">
        <v>58</v>
      </c>
      <c r="H34" s="21" t="s">
        <v>59</v>
      </c>
      <c r="I34" s="22">
        <v>18.329999999999998</v>
      </c>
      <c r="J34" s="16">
        <v>12</v>
      </c>
      <c r="K34" s="8"/>
      <c r="L34" s="8"/>
      <c r="M34" s="22">
        <v>18.329999999999998</v>
      </c>
      <c r="N34" s="16"/>
      <c r="O34" s="23"/>
    </row>
    <row r="35" spans="1:15" ht="27" customHeight="1" x14ac:dyDescent="0.15">
      <c r="A35" s="16">
        <v>13</v>
      </c>
      <c r="C35" s="17" t="s">
        <v>90</v>
      </c>
      <c r="D35" s="18" t="s">
        <v>91</v>
      </c>
      <c r="E35" s="19" t="s">
        <v>92</v>
      </c>
      <c r="F35" s="17" t="s">
        <v>52</v>
      </c>
      <c r="G35" s="17" t="s">
        <v>93</v>
      </c>
      <c r="H35" s="21" t="s">
        <v>94</v>
      </c>
      <c r="I35" s="22">
        <v>15.67</v>
      </c>
      <c r="J35" s="16">
        <v>13</v>
      </c>
      <c r="K35" s="8"/>
      <c r="L35" s="8"/>
      <c r="M35" s="22">
        <v>15.67</v>
      </c>
      <c r="N35" s="16"/>
      <c r="O35" s="23"/>
    </row>
    <row r="36" spans="1:15" ht="27" customHeight="1" x14ac:dyDescent="0.15">
      <c r="A36" s="16">
        <v>14</v>
      </c>
      <c r="C36" s="17" t="s">
        <v>95</v>
      </c>
      <c r="D36" s="18" t="s">
        <v>96</v>
      </c>
      <c r="E36" s="19" t="s">
        <v>97</v>
      </c>
      <c r="F36" s="17" t="s">
        <v>46</v>
      </c>
      <c r="G36" s="20" t="s">
        <v>66</v>
      </c>
      <c r="H36" s="21" t="s">
        <v>67</v>
      </c>
      <c r="I36" s="22">
        <v>12</v>
      </c>
      <c r="J36" s="16">
        <v>14</v>
      </c>
      <c r="K36" s="8"/>
      <c r="L36" s="8"/>
      <c r="M36" s="22">
        <v>12</v>
      </c>
      <c r="N36" s="16"/>
      <c r="O36" s="23"/>
    </row>
    <row r="37" spans="1:15" ht="27" customHeight="1" x14ac:dyDescent="0.15">
      <c r="A37" s="16">
        <v>15</v>
      </c>
      <c r="C37" s="17" t="s">
        <v>98</v>
      </c>
      <c r="D37" s="18" t="s">
        <v>99</v>
      </c>
      <c r="E37" s="19" t="s">
        <v>100</v>
      </c>
      <c r="F37" s="17" t="s">
        <v>101</v>
      </c>
      <c r="G37" s="17" t="s">
        <v>93</v>
      </c>
      <c r="H37" s="21" t="s">
        <v>94</v>
      </c>
      <c r="I37" s="22">
        <v>9.67</v>
      </c>
      <c r="J37" s="16">
        <v>15</v>
      </c>
      <c r="K37" s="8"/>
      <c r="L37" s="8"/>
      <c r="M37" s="22">
        <v>9.67</v>
      </c>
      <c r="N37" s="16"/>
      <c r="O37" s="23"/>
    </row>
    <row r="38" spans="1:15" ht="27" customHeight="1" x14ac:dyDescent="0.15">
      <c r="A38" s="16">
        <v>16</v>
      </c>
      <c r="C38" s="17" t="s">
        <v>102</v>
      </c>
      <c r="D38" s="18" t="s">
        <v>103</v>
      </c>
      <c r="E38" s="19" t="s">
        <v>104</v>
      </c>
      <c r="F38" s="17" t="s">
        <v>52</v>
      </c>
      <c r="G38" s="20" t="s">
        <v>77</v>
      </c>
      <c r="H38" s="21" t="s">
        <v>78</v>
      </c>
      <c r="I38" s="22">
        <v>6</v>
      </c>
      <c r="J38" s="16">
        <v>16</v>
      </c>
      <c r="K38" s="8"/>
      <c r="L38" s="8"/>
      <c r="M38" s="22">
        <v>6</v>
      </c>
      <c r="N38" s="16"/>
      <c r="O38" s="23"/>
    </row>
    <row r="39" spans="1:15" ht="27" customHeight="1" x14ac:dyDescent="0.15">
      <c r="A39" s="16" t="s">
        <v>105</v>
      </c>
      <c r="C39" s="17" t="s">
        <v>106</v>
      </c>
      <c r="D39" s="18" t="s">
        <v>107</v>
      </c>
      <c r="E39" s="19" t="s">
        <v>108</v>
      </c>
      <c r="F39" s="17" t="s">
        <v>46</v>
      </c>
      <c r="G39" s="20" t="s">
        <v>66</v>
      </c>
      <c r="H39" s="21" t="s">
        <v>67</v>
      </c>
      <c r="I39" s="22"/>
      <c r="J39" s="8"/>
      <c r="K39" s="8"/>
      <c r="L39" s="8"/>
      <c r="M39" s="33"/>
      <c r="N39" s="16"/>
      <c r="O39" s="23"/>
    </row>
    <row r="40" spans="1:15" ht="27" customHeight="1" x14ac:dyDescent="0.15">
      <c r="A40" s="16" t="s">
        <v>105</v>
      </c>
      <c r="C40" s="17" t="s">
        <v>109</v>
      </c>
      <c r="D40" s="18" t="s">
        <v>110</v>
      </c>
      <c r="E40" s="19" t="s">
        <v>111</v>
      </c>
      <c r="F40" s="28" t="s">
        <v>46</v>
      </c>
      <c r="G40" s="28" t="s">
        <v>82</v>
      </c>
      <c r="H40" s="29" t="s">
        <v>83</v>
      </c>
      <c r="I40" s="22"/>
      <c r="J40" s="8"/>
      <c r="K40" s="8"/>
      <c r="L40" s="8"/>
      <c r="M40" s="33"/>
      <c r="N40" s="16"/>
      <c r="O40" s="23"/>
    </row>
    <row r="41" spans="1:15" ht="7.5" customHeight="1" x14ac:dyDescent="0.2">
      <c r="A41" s="34"/>
      <c r="B41" s="35"/>
      <c r="C41" s="34"/>
      <c r="D41" s="36"/>
      <c r="E41" s="37"/>
      <c r="F41" s="38"/>
      <c r="G41" s="37"/>
      <c r="H41" s="37"/>
      <c r="I41" s="39"/>
      <c r="J41" s="39"/>
      <c r="K41" s="39"/>
      <c r="L41" s="39"/>
      <c r="M41" s="39"/>
      <c r="N41" s="39"/>
      <c r="O41" s="39"/>
    </row>
    <row r="42" spans="1:15" x14ac:dyDescent="0.15">
      <c r="A42" s="56" t="s">
        <v>112</v>
      </c>
      <c r="B42" s="56"/>
      <c r="C42" s="56"/>
      <c r="D42" s="56"/>
      <c r="E42" s="40"/>
      <c r="F42" s="40"/>
      <c r="G42" s="40"/>
      <c r="H42" s="56" t="s">
        <v>113</v>
      </c>
      <c r="I42" s="56"/>
      <c r="J42" s="56"/>
      <c r="K42" s="56"/>
      <c r="L42" s="56"/>
      <c r="M42" s="56"/>
      <c r="N42" s="56"/>
      <c r="O42" s="56"/>
    </row>
    <row r="43" spans="1:15" s="44" customFormat="1" ht="12" x14ac:dyDescent="0.15">
      <c r="A43" s="41" t="s">
        <v>114</v>
      </c>
      <c r="B43" s="42"/>
      <c r="C43" s="43"/>
      <c r="D43" s="42"/>
      <c r="E43" s="42"/>
      <c r="F43" s="42"/>
      <c r="H43" s="45" t="s">
        <v>115</v>
      </c>
      <c r="I43" s="42">
        <v>8</v>
      </c>
      <c r="J43" s="42"/>
      <c r="K43" s="42"/>
      <c r="L43" s="42"/>
      <c r="M43" s="42"/>
      <c r="N43" s="45" t="s">
        <v>116</v>
      </c>
      <c r="O43" s="46">
        <f>COUNTIF(F$21:F150,"ЗМС")</f>
        <v>0</v>
      </c>
    </row>
    <row r="44" spans="1:15" s="44" customFormat="1" ht="12" x14ac:dyDescent="0.15">
      <c r="A44" s="41" t="s">
        <v>117</v>
      </c>
      <c r="B44" s="42"/>
      <c r="C44" s="47"/>
      <c r="D44" s="42"/>
      <c r="E44" s="42"/>
      <c r="F44" s="42"/>
      <c r="H44" s="45" t="s">
        <v>118</v>
      </c>
      <c r="I44" s="48">
        <v>18</v>
      </c>
      <c r="J44" s="48"/>
      <c r="K44" s="48"/>
      <c r="L44" s="48"/>
      <c r="M44" s="48"/>
      <c r="N44" s="45" t="s">
        <v>119</v>
      </c>
      <c r="O44" s="46">
        <f>COUNTIF(F$21:F150,"МСМК")</f>
        <v>0</v>
      </c>
    </row>
    <row r="45" spans="1:15" s="44" customFormat="1" ht="12" x14ac:dyDescent="0.15">
      <c r="A45" s="41" t="s">
        <v>120</v>
      </c>
      <c r="B45" s="42"/>
      <c r="C45" s="42"/>
      <c r="D45" s="42"/>
      <c r="E45" s="42"/>
      <c r="F45" s="42"/>
      <c r="H45" s="45" t="s">
        <v>121</v>
      </c>
      <c r="I45" s="48">
        <v>16</v>
      </c>
      <c r="J45" s="48"/>
      <c r="K45" s="48"/>
      <c r="L45" s="48"/>
      <c r="M45" s="48"/>
      <c r="N45" s="45" t="s">
        <v>122</v>
      </c>
      <c r="O45" s="46">
        <f>COUNTIF(F$21:F40,"МС")</f>
        <v>0</v>
      </c>
    </row>
    <row r="46" spans="1:15" s="44" customFormat="1" ht="12" x14ac:dyDescent="0.15">
      <c r="A46" s="41" t="s">
        <v>123</v>
      </c>
      <c r="B46" s="42"/>
      <c r="C46" s="42"/>
      <c r="D46" s="42"/>
      <c r="E46" s="42"/>
      <c r="F46" s="42"/>
      <c r="H46" s="45" t="s">
        <v>124</v>
      </c>
      <c r="I46" s="48">
        <v>16</v>
      </c>
      <c r="J46" s="48"/>
      <c r="K46" s="48"/>
      <c r="L46" s="48"/>
      <c r="M46" s="48"/>
      <c r="N46" s="45" t="s">
        <v>40</v>
      </c>
      <c r="O46" s="46">
        <f>COUNTIF(F$20:F40,"КМС")</f>
        <v>1</v>
      </c>
    </row>
    <row r="47" spans="1:15" s="44" customFormat="1" ht="12" x14ac:dyDescent="0.15">
      <c r="A47" s="49"/>
      <c r="B47" s="42"/>
      <c r="C47" s="42"/>
      <c r="D47" s="42"/>
      <c r="H47" s="45" t="s">
        <v>125</v>
      </c>
      <c r="I47" s="48">
        <f>COUNTIF(A10:A104,"НФ")</f>
        <v>0</v>
      </c>
      <c r="J47" s="48"/>
      <c r="K47" s="48"/>
      <c r="L47" s="48"/>
      <c r="M47" s="48"/>
      <c r="N47" s="45" t="s">
        <v>52</v>
      </c>
      <c r="O47" s="46">
        <f>COUNTIF(F$23:F151,"1 сп.р.")</f>
        <v>6</v>
      </c>
    </row>
    <row r="48" spans="1:15" s="44" customFormat="1" ht="12" x14ac:dyDescent="0.15">
      <c r="C48" s="42"/>
      <c r="D48" s="42"/>
      <c r="H48" s="45" t="s">
        <v>126</v>
      </c>
      <c r="I48" s="48">
        <f>COUNTIF(A10:A104,"ДСКВ")</f>
        <v>0</v>
      </c>
      <c r="J48" s="48"/>
      <c r="K48" s="48"/>
      <c r="L48" s="48"/>
      <c r="M48" s="48"/>
      <c r="N48" s="45" t="s">
        <v>46</v>
      </c>
      <c r="O48" s="46">
        <f>COUNTIF(F$23:F152,"2 сп.р.")</f>
        <v>10</v>
      </c>
    </row>
    <row r="49" spans="1:15" s="44" customFormat="1" ht="12" x14ac:dyDescent="0.15">
      <c r="A49" s="42"/>
      <c r="B49" s="42"/>
      <c r="C49" s="42"/>
      <c r="D49" s="42"/>
      <c r="E49" s="42"/>
      <c r="F49" s="42"/>
      <c r="H49" s="45" t="s">
        <v>127</v>
      </c>
      <c r="I49" s="48">
        <f>COUNTIF(A10:A104,"НС")</f>
        <v>2</v>
      </c>
      <c r="J49" s="48"/>
      <c r="K49" s="48"/>
      <c r="L49" s="48"/>
      <c r="M49" s="48"/>
      <c r="N49" s="45" t="s">
        <v>101</v>
      </c>
      <c r="O49" s="46">
        <f>COUNTIF(F$23:F153,"3 сп.р.")</f>
        <v>1</v>
      </c>
    </row>
    <row r="50" spans="1:15" ht="5.25" customHeight="1" x14ac:dyDescent="0.15">
      <c r="A50" s="50"/>
      <c r="B50" s="50"/>
      <c r="C50" s="50"/>
      <c r="D50" s="50"/>
      <c r="E50" s="50"/>
      <c r="F50" s="50"/>
      <c r="I50" s="51"/>
      <c r="J50" s="51"/>
      <c r="K50" s="51"/>
      <c r="L50" s="51"/>
      <c r="M50" s="51"/>
      <c r="N50" s="52"/>
      <c r="O50" s="52"/>
    </row>
    <row r="51" spans="1:15" x14ac:dyDescent="0.15">
      <c r="A51" s="56" t="str">
        <f>A16</f>
        <v>ТЕХНИЧЕСКИЙ ДЕЛЕГАТ ФВСР:</v>
      </c>
      <c r="B51" s="56"/>
      <c r="C51" s="56"/>
      <c r="D51" s="56"/>
      <c r="E51" s="56" t="str">
        <f>A17</f>
        <v>ГЛАВНЫЙ СУДЬЯ:</v>
      </c>
      <c r="F51" s="56"/>
      <c r="G51" s="56"/>
      <c r="H51" s="56" t="str">
        <f>A18</f>
        <v>ГЛАВНЫЙ СЕКРЕТАРЬ:</v>
      </c>
      <c r="I51" s="56"/>
      <c r="J51" s="56"/>
      <c r="K51" s="56"/>
      <c r="L51" s="56"/>
      <c r="M51" s="56">
        <f>A19</f>
        <v>0</v>
      </c>
      <c r="N51" s="56"/>
      <c r="O51" s="56"/>
    </row>
    <row r="52" spans="1:15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x14ac:dyDescent="0.15">
      <c r="A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15">
      <c r="A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15">
      <c r="A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15">
      <c r="A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44" customFormat="1" ht="12" x14ac:dyDescent="0.15">
      <c r="A57" s="54">
        <f>H16</f>
        <v>0</v>
      </c>
      <c r="B57" s="54"/>
      <c r="C57" s="54"/>
      <c r="D57" s="54"/>
      <c r="E57" s="54" t="str">
        <f>H17</f>
        <v>АНДРИЯНОВ А.С. (ВК, г. МОСКВА)</v>
      </c>
      <c r="F57" s="54"/>
      <c r="G57" s="54"/>
      <c r="H57" s="54" t="str">
        <f>H18</f>
        <v>ГВОЗДЁВ К.Е. (1К, г. МОСКВА)</v>
      </c>
      <c r="I57" s="54"/>
      <c r="J57" s="54"/>
      <c r="K57" s="54"/>
      <c r="L57" s="54"/>
      <c r="M57" s="54">
        <f>H19</f>
        <v>0</v>
      </c>
      <c r="N57" s="54"/>
      <c r="O57" s="54"/>
    </row>
  </sheetData>
  <mergeCells count="42">
    <mergeCell ref="A6:O6"/>
    <mergeCell ref="A1:O1"/>
    <mergeCell ref="A2:O2"/>
    <mergeCell ref="A3:O3"/>
    <mergeCell ref="A4:O4"/>
    <mergeCell ref="A5:O5"/>
    <mergeCell ref="C21:C22"/>
    <mergeCell ref="D21:D22"/>
    <mergeCell ref="E21:E22"/>
    <mergeCell ref="A7:O7"/>
    <mergeCell ref="A8:O8"/>
    <mergeCell ref="A9:O9"/>
    <mergeCell ref="A10:O10"/>
    <mergeCell ref="A11:O11"/>
    <mergeCell ref="A12:O12"/>
    <mergeCell ref="A13:D13"/>
    <mergeCell ref="A14:D14"/>
    <mergeCell ref="A15:H15"/>
    <mergeCell ref="I15:O15"/>
    <mergeCell ref="I16:O16"/>
    <mergeCell ref="N21:N22"/>
    <mergeCell ref="O21:O22"/>
    <mergeCell ref="A42:D42"/>
    <mergeCell ref="H42:O42"/>
    <mergeCell ref="A51:D51"/>
    <mergeCell ref="E51:G51"/>
    <mergeCell ref="H51:L51"/>
    <mergeCell ref="M51:O51"/>
    <mergeCell ref="F21:F22"/>
    <mergeCell ref="G21:G22"/>
    <mergeCell ref="H21:H22"/>
    <mergeCell ref="I21:J22"/>
    <mergeCell ref="K21:L21"/>
    <mergeCell ref="M21:M22"/>
    <mergeCell ref="A21:A22"/>
    <mergeCell ref="B21:B22"/>
    <mergeCell ref="A52:E52"/>
    <mergeCell ref="F52:O52"/>
    <mergeCell ref="A57:D57"/>
    <mergeCell ref="E57:G57"/>
    <mergeCell ref="H57:L57"/>
    <mergeCell ref="M57:O57"/>
  </mergeCells>
  <conditionalFormatting sqref="A51:XFD51">
    <cfRule type="cellIs" dxfId="2" priority="1" operator="equal">
      <formula>0</formula>
    </cfRule>
    <cfRule type="cellIs" dxfId="1" priority="2" operator="equal">
      <formula>0</formula>
    </cfRule>
  </conditionalFormatting>
  <conditionalFormatting sqref="A51:XFD57">
    <cfRule type="cellIs" dxfId="0" priority="3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49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ю 15-16</vt:lpstr>
      <vt:lpstr>'Итог прот ю 15-16'!Заголовки_для_печати</vt:lpstr>
      <vt:lpstr>'Итог прот ю 15-16'!Область_печати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Gvozdev</dc:creator>
  <cp:lastModifiedBy>Kirill Gvozdev</cp:lastModifiedBy>
  <dcterms:created xsi:type="dcterms:W3CDTF">2024-03-24T09:37:50Z</dcterms:created>
  <dcterms:modified xsi:type="dcterms:W3CDTF">2024-03-24T09:38:39Z</dcterms:modified>
</cp:coreProperties>
</file>