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русбайк\"/>
    </mc:Choice>
  </mc:AlternateContent>
  <bookViews>
    <workbookView xWindow="0" yWindow="0" windowWidth="23040" windowHeight="8616" tabRatio="789"/>
  </bookViews>
  <sheets>
    <sheet name="ИГ" sheetId="98" r:id="rId1"/>
  </sheets>
  <definedNames>
    <definedName name="_xlnm.Print_Titles" localSheetId="0">ИГ!$21:$22</definedName>
    <definedName name="_xlnm.Print_Area" localSheetId="0">ИГ!$A$1:$L$60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98" l="1"/>
  <c r="J38" i="98"/>
  <c r="I38" i="98"/>
  <c r="I39" i="98"/>
  <c r="J37" i="98" l="1"/>
  <c r="J24" i="98"/>
  <c r="J25" i="98"/>
  <c r="J26" i="98"/>
  <c r="J27" i="98"/>
  <c r="J28" i="98"/>
  <c r="J29" i="98"/>
  <c r="J30" i="98"/>
  <c r="J31" i="98"/>
  <c r="J32" i="98"/>
  <c r="J33" i="98"/>
  <c r="J34" i="98"/>
  <c r="J35" i="98"/>
  <c r="J36" i="98"/>
  <c r="J23" i="98"/>
  <c r="A60" i="98"/>
  <c r="J54" i="98"/>
  <c r="G54" i="98"/>
  <c r="D54" i="98"/>
  <c r="A54" i="98"/>
  <c r="J60" i="98"/>
  <c r="L51" i="98" l="1"/>
  <c r="L50" i="98"/>
  <c r="L49" i="98"/>
  <c r="L48" i="98"/>
  <c r="L47" i="98"/>
  <c r="L46" i="98"/>
  <c r="L45" i="98"/>
  <c r="I25" i="98"/>
  <c r="I26" i="98"/>
  <c r="I27" i="98"/>
  <c r="I28" i="98"/>
  <c r="I29" i="98"/>
  <c r="I30" i="98"/>
  <c r="I31" i="98"/>
  <c r="I32" i="98"/>
  <c r="I33" i="98"/>
  <c r="I34" i="98"/>
  <c r="I35" i="98"/>
  <c r="I36" i="98"/>
  <c r="I37" i="98"/>
  <c r="I24" i="98"/>
</calcChain>
</file>

<file path=xl/sharedStrings.xml><?xml version="1.0" encoding="utf-8"?>
<sst xmlns="http://schemas.openxmlformats.org/spreadsheetml/2006/main" count="130" uniqueCount="90">
  <si>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</si>
  <si>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</si>
  <si>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</si>
  <si>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</si>
  <si>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</si>
  <si>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</si>
  <si>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</si>
  <si>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</si>
  <si>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</si>
  <si>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</si>
  <si>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</si>
  <si>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</si>
  <si>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</si>
  <si>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</si>
  <si>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</si>
  <si>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</si>
  <si>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</si>
  <si>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</si>
  <si>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</si>
  <si>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</si>
  <si>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</si>
  <si>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</si>
  <si>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</si>
  <si>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</si>
  <si>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</si>
  <si>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</si>
  <si>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</si>
  <si>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</si>
  <si>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</si>
  <si>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</si>
  <si>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</si>
  <si>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</si>
  <si>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</si>
  <si>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</si>
  <si>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</si>
  <si>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1 СР</t>
  </si>
  <si>
    <t>ВСЕРОССИЙСКИЕ СОРЕВНОВАНИЯ</t>
  </si>
  <si>
    <t>Лимит времени</t>
  </si>
  <si>
    <t>НС</t>
  </si>
  <si>
    <t xml:space="preserve">шоссе - индивидуальная гонка на время </t>
  </si>
  <si>
    <t/>
  </si>
  <si>
    <t>2 СР</t>
  </si>
  <si>
    <t>3 СР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</si>
  <si>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</si>
  <si>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</si>
  <si>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</si>
  <si>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Комитет по спорту Псковской области</t>
  </si>
  <si>
    <t>Федерация велосипедного спорта Псковской области</t>
  </si>
  <si>
    <t>памяти ЗМС, двукратного чемпиона Мира А.М. Зиновьева</t>
  </si>
  <si>
    <t>МЕСТО ПРОВЕДЕНИЯ: г. Великие Луки</t>
  </si>
  <si>
    <t>ДАТА ПРОВЕДЕНИЯ: 26 мая 2025 года</t>
  </si>
  <si>
    <t>ОКОНЧАНИЕ ГОНКИ: 13ч 35м</t>
  </si>
  <si>
    <t>№ ЕКП 2025: 2008600021030085</t>
  </si>
  <si>
    <t>№ ВРВС: 0080511611Я</t>
  </si>
  <si>
    <t xml:space="preserve">Карпенков Ю.П. (ВК, Псковская область) </t>
  </si>
  <si>
    <t xml:space="preserve">Барканова М.В. (ВК, Псковская область) </t>
  </si>
  <si>
    <t xml:space="preserve">Иванова М.А. (ВК, Псковская область) </t>
  </si>
  <si>
    <t>15,1 км /1</t>
  </si>
  <si>
    <t>Псковская область</t>
  </si>
  <si>
    <t>Калининградская область</t>
  </si>
  <si>
    <t>Тверская область</t>
  </si>
  <si>
    <t xml:space="preserve">НАЗВАНИЕ ТРАССЫ / РЕГ. НОМЕР:  а/д Великие Луки – Новосокольники/58К-038 </t>
  </si>
  <si>
    <t>Температура: +17</t>
  </si>
  <si>
    <t>Влажность: 80%</t>
  </si>
  <si>
    <t>Осадки:  временами дождь</t>
  </si>
  <si>
    <t>Ветер: 7,0 км/ч (ю)</t>
  </si>
  <si>
    <t xml:space="preserve">Карпенков Ю.П.(ВК, Псковская область) </t>
  </si>
  <si>
    <t>Девушки 15-16 лет</t>
  </si>
  <si>
    <t xml:space="preserve">НАЧАЛО ГОНКИ: 12ч 10м </t>
  </si>
  <si>
    <t>БОГДАНОВА Дарья Алексеевна</t>
  </si>
  <si>
    <t>ГАМОВА Полина Ярославовна</t>
  </si>
  <si>
    <t>СЕМЕНОВА Олеся Игоревна</t>
  </si>
  <si>
    <t>АФАНАСЬЕВА Дарья Максимовна</t>
  </si>
  <si>
    <t>БАЕВА Виктория Вадимовна</t>
  </si>
  <si>
    <t>25.0.2010</t>
  </si>
  <si>
    <t>Ленинградская область</t>
  </si>
  <si>
    <t>БЕЛОРУКОВА Анастасия Алексеевна</t>
  </si>
  <si>
    <t>Санкт-Петербург</t>
  </si>
  <si>
    <t>МАТЮШИНА Виталина Витальевна</t>
  </si>
  <si>
    <t>ЧЕРКАСОВА Серафима Дмитиевна</t>
  </si>
  <si>
    <t>ПЧЕЛЬНИКОВА Виктория Денисовна</t>
  </si>
  <si>
    <t>КОРЕЛОВА Валерия Сергеевна</t>
  </si>
  <si>
    <t>ПОЧЕЧУРА Милана Михайловна</t>
  </si>
  <si>
    <t>БЕЛЫХ Леона Евгеньевна</t>
  </si>
  <si>
    <t>ГЛАДИЛИНА Милана Олеговна</t>
  </si>
  <si>
    <t>ПОЛЯКОВА Ульяна Александровна</t>
  </si>
  <si>
    <t>НУРИЕВА Арина Ильгизовна</t>
  </si>
  <si>
    <t>БЕЛЕГОВА Александра Николаевна</t>
  </si>
  <si>
    <t>БАЛАБКИНА Кира Олеговна</t>
  </si>
  <si>
    <t>КОТЕЛЬНИКОВА Людмила Витальевна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</si>
</sst>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"/>
    <numFmt numFmtId="165" formatCode="h:mm:ss.00"/>
    <numFmt numFmtId="166" formatCode="mm:ss.00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5" fillId="0" borderId="0" xfId="0" applyFont="1" applyAlignment="1">
      <alignment horizontal="justify"/>
    </xf>
    <xf numFmtId="0" fontId="11" fillId="0" borderId="0" xfId="8" applyFont="1" applyAlignment="1">
      <alignment vertical="center" wrapText="1"/>
    </xf>
    <xf numFmtId="14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2" fontId="9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12" fillId="0" borderId="0" xfId="8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14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165" fontId="14" fillId="0" borderId="0" xfId="0" applyNumberFormat="1" applyFont="1" applyAlignment="1">
      <alignment vertical="center"/>
    </xf>
    <xf numFmtId="2" fontId="14" fillId="0" borderId="0" xfId="0" applyNumberFormat="1" applyFont="1" applyAlignment="1">
      <alignment vertical="center"/>
    </xf>
    <xf numFmtId="165" fontId="5" fillId="3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65" fontId="5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vertical="center"/>
    </xf>
    <xf numFmtId="0" fontId="17" fillId="2" borderId="0" xfId="0" applyFont="1" applyFill="1" applyAlignment="1">
      <alignment vertical="center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9" fontId="1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5" fontId="17" fillId="2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5" fontId="7" fillId="2" borderId="0" xfId="3" applyNumberFormat="1" applyFont="1" applyFill="1" applyAlignment="1">
      <alignment horizontal="center" vertical="center" wrapText="1"/>
    </xf>
    <xf numFmtId="2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4" fontId="7" fillId="2" borderId="0" xfId="3" applyNumberFormat="1" applyFont="1" applyFill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152400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64094" cy="61283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0</xdr:row>
      <xdr:rowOff>25346</xdr:rowOff>
    </xdr:from>
    <xdr:to>
      <xdr:col>3</xdr:col>
      <xdr:colOff>165554</xdr:colOff>
      <xdr:row>2</xdr:row>
      <xdr:rowOff>152400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25346"/>
          <a:ext cx="1003754" cy="622354"/>
        </a:xfrm>
        <a:prstGeom prst="rect">
          <a:avLst/>
        </a:prstGeom>
      </xdr:spPr>
    </xdr:pic>
    <xdr:clientData/>
  </xdr:twoCellAnchor>
  <xdr:twoCellAnchor editAs="oneCell">
    <xdr:from>
      <xdr:col>10</xdr:col>
      <xdr:colOff>701040</xdr:colOff>
      <xdr:row>0</xdr:row>
      <xdr:rowOff>167640</xdr:rowOff>
    </xdr:from>
    <xdr:to>
      <xdr:col>11</xdr:col>
      <xdr:colOff>310331</xdr:colOff>
      <xdr:row>3</xdr:row>
      <xdr:rowOff>94881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AB4A01A-97AC-4004-8C06-B8021EF2FDC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91700" y="167640"/>
          <a:ext cx="538931" cy="658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441960</xdr:colOff>
      <xdr:row>0</xdr:row>
      <xdr:rowOff>236220</xdr:rowOff>
    </xdr:from>
    <xdr:to>
      <xdr:col>11</xdr:col>
      <xdr:colOff>1137613</xdr:colOff>
      <xdr:row>3</xdr:row>
      <xdr:rowOff>136359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38118197-9576-4521-9C3A-643750E79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24" t="33523" r="38690" b="36174"/>
        <a:stretch/>
      </xdr:blipFill>
      <xdr:spPr>
        <a:xfrm>
          <a:off x="10469880" y="236220"/>
          <a:ext cx="695653" cy="631659"/>
        </a:xfrm>
        <a:prstGeom prst="rect">
          <a:avLst/>
        </a:prstGeom>
      </xdr:spPr>
    </xdr:pic>
    <xdr:clientData/>
  </xdr:twoCellAnchor>
  <xdr:twoCellAnchor editAs="oneCell">
    <xdr:from>
      <xdr:col>9</xdr:col>
      <xdr:colOff>701040</xdr:colOff>
      <xdr:row>0</xdr:row>
      <xdr:rowOff>0</xdr:rowOff>
    </xdr:from>
    <xdr:to>
      <xdr:col>10</xdr:col>
      <xdr:colOff>450030</xdr:colOff>
      <xdr:row>3</xdr:row>
      <xdr:rowOff>200179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ECA944DC-BFA1-44BB-87BB-C630BF300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4940" y="0"/>
          <a:ext cx="495750" cy="931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U60"/>
  <sheetViews>
    <sheetView tabSelected="1" view="pageBreakPreview" zoomScaleNormal="100" zoomScaleSheetLayoutView="100" zoomScalePageLayoutView="50" workbookViewId="0">
      <selection activeCell="F28" sqref="F28"/>
    </sheetView>
  </sheetViews>
  <sheetFormatPr defaultColWidth="9.109375" defaultRowHeight="13.8" x14ac:dyDescent="0.25"/>
  <cols>
    <col min="1" max="1" width="6.44140625" style="9" customWidth="1"/>
    <col min="2" max="2" width="6" style="12" customWidth="1"/>
    <col min="3" max="3" width="12.6640625" style="12" customWidth="1"/>
    <col min="4" max="4" width="33.109375" style="9" customWidth="1"/>
    <col min="5" max="5" width="11.6640625" style="11" customWidth="1"/>
    <col min="6" max="6" width="7.6640625" style="9" customWidth="1"/>
    <col min="7" max="7" width="22.77734375" style="9" customWidth="1"/>
    <col min="8" max="8" width="11.5546875" style="14" customWidth="1"/>
    <col min="9" max="9" width="13.88671875" style="15" customWidth="1"/>
    <col min="10" max="10" width="10.88671875" style="16" customWidth="1"/>
    <col min="11" max="11" width="13.5546875" style="9" customWidth="1"/>
    <col min="12" max="12" width="17.109375" style="9" customWidth="1"/>
    <col min="13" max="16384" width="9.109375" style="9"/>
  </cols>
  <sheetData>
    <row r="1" spans="1:21" s="33" customFormat="1" ht="19.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21" s="33" customFormat="1" ht="19.5" customHeight="1" x14ac:dyDescent="0.25">
      <c r="A2" s="49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1" s="33" customFormat="1" ht="19.5" customHeight="1" x14ac:dyDescent="0.25">
      <c r="A3" s="49" t="s">
        <v>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21" s="33" customFormat="1" ht="19.5" customHeight="1" x14ac:dyDescent="0.25">
      <c r="A4" s="49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21" s="33" customFormat="1" ht="6" customHeight="1" x14ac:dyDescent="0.25">
      <c r="A5" s="49" t="s">
        <v>40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21" s="35" customFormat="1" ht="25.8" x14ac:dyDescent="0.25">
      <c r="A6" s="50" t="s">
        <v>36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34"/>
      <c r="N6" s="34"/>
      <c r="O6" s="34"/>
      <c r="P6" s="34"/>
      <c r="Q6" s="34"/>
      <c r="R6" s="34"/>
      <c r="S6" s="34"/>
      <c r="T6" s="34"/>
      <c r="U6" s="34"/>
    </row>
    <row r="7" spans="1:21" s="33" customFormat="1" ht="18" customHeight="1" x14ac:dyDescent="0.25">
      <c r="A7" s="51" t="s">
        <v>14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21" s="33" customFormat="1" ht="20.399999999999999" customHeight="1" x14ac:dyDescent="0.25">
      <c r="A8" s="51" t="s">
        <v>48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21" s="33" customFormat="1" ht="19.5" customHeight="1" x14ac:dyDescent="0.25">
      <c r="A9" s="51" t="s">
        <v>19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21" s="36" customFormat="1" ht="18" customHeight="1" x14ac:dyDescent="0.25">
      <c r="A10" s="52" t="s">
        <v>39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21" s="33" customFormat="1" ht="19.5" customHeight="1" x14ac:dyDescent="0.25">
      <c r="A11" s="51" t="s">
        <v>67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21" ht="5.25" customHeight="1" x14ac:dyDescent="0.25">
      <c r="A12" s="54" t="s">
        <v>40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21" x14ac:dyDescent="0.25">
      <c r="A13" s="53" t="s">
        <v>49</v>
      </c>
      <c r="B13" s="53"/>
      <c r="C13" s="53"/>
      <c r="D13" s="53"/>
      <c r="G13" s="9" t="s">
        <v>68</v>
      </c>
      <c r="H13" s="39"/>
      <c r="K13" s="25"/>
      <c r="L13" s="25" t="s">
        <v>53</v>
      </c>
    </row>
    <row r="14" spans="1:21" x14ac:dyDescent="0.25">
      <c r="A14" s="53" t="s">
        <v>50</v>
      </c>
      <c r="B14" s="53"/>
      <c r="C14" s="53"/>
      <c r="D14" s="53"/>
      <c r="G14" s="9" t="s">
        <v>51</v>
      </c>
      <c r="H14" s="39"/>
      <c r="K14" s="25"/>
      <c r="L14" s="25" t="s">
        <v>52</v>
      </c>
    </row>
    <row r="15" spans="1:21" x14ac:dyDescent="0.25">
      <c r="A15" s="57" t="s">
        <v>8</v>
      </c>
      <c r="B15" s="57"/>
      <c r="C15" s="57"/>
      <c r="D15" s="57"/>
      <c r="E15" s="57"/>
      <c r="F15" s="57"/>
      <c r="G15" s="58"/>
      <c r="H15" s="55" t="s">
        <v>1</v>
      </c>
      <c r="I15" s="55"/>
      <c r="J15" s="55"/>
      <c r="K15" s="55"/>
      <c r="L15" s="55"/>
    </row>
    <row r="16" spans="1:21" x14ac:dyDescent="0.25">
      <c r="A16" s="9" t="s">
        <v>15</v>
      </c>
      <c r="E16" s="25" t="s">
        <v>40</v>
      </c>
      <c r="G16" s="40"/>
      <c r="H16" s="56" t="s">
        <v>61</v>
      </c>
      <c r="I16" s="56"/>
      <c r="J16" s="56"/>
      <c r="K16" s="56"/>
      <c r="L16" s="56"/>
    </row>
    <row r="17" spans="1:12" x14ac:dyDescent="0.25">
      <c r="A17" s="9" t="s">
        <v>16</v>
      </c>
      <c r="D17" s="25"/>
      <c r="G17" s="40" t="s">
        <v>54</v>
      </c>
      <c r="H17" s="31" t="s">
        <v>43</v>
      </c>
      <c r="J17" s="15"/>
      <c r="K17" s="15"/>
      <c r="L17" s="42"/>
    </row>
    <row r="18" spans="1:12" x14ac:dyDescent="0.25">
      <c r="A18" s="9" t="s">
        <v>17</v>
      </c>
      <c r="D18" s="25"/>
      <c r="G18" s="40" t="s">
        <v>55</v>
      </c>
      <c r="H18" s="31" t="s">
        <v>44</v>
      </c>
      <c r="J18" s="15"/>
      <c r="K18" s="15"/>
      <c r="L18" s="42"/>
    </row>
    <row r="19" spans="1:12" x14ac:dyDescent="0.25">
      <c r="A19" s="9" t="s">
        <v>13</v>
      </c>
      <c r="G19" s="40" t="s">
        <v>56</v>
      </c>
      <c r="H19" s="41" t="s">
        <v>45</v>
      </c>
      <c r="J19" s="12">
        <v>15.1</v>
      </c>
      <c r="L19" s="13" t="s">
        <v>57</v>
      </c>
    </row>
    <row r="20" spans="1:12" ht="6.75" customHeight="1" x14ac:dyDescent="0.25">
      <c r="G20" s="32"/>
    </row>
    <row r="21" spans="1:12" s="17" customFormat="1" ht="21" customHeight="1" x14ac:dyDescent="0.25">
      <c r="A21" s="65" t="s">
        <v>5</v>
      </c>
      <c r="B21" s="64" t="s">
        <v>10</v>
      </c>
      <c r="C21" s="64" t="s">
        <v>34</v>
      </c>
      <c r="D21" s="64" t="s">
        <v>2</v>
      </c>
      <c r="E21" s="66" t="s">
        <v>33</v>
      </c>
      <c r="F21" s="64" t="s">
        <v>7</v>
      </c>
      <c r="G21" s="64" t="s">
        <v>11</v>
      </c>
      <c r="H21" s="59" t="s">
        <v>6</v>
      </c>
      <c r="I21" s="59" t="s">
        <v>23</v>
      </c>
      <c r="J21" s="60" t="s">
        <v>20</v>
      </c>
      <c r="K21" s="61" t="s">
        <v>22</v>
      </c>
      <c r="L21" s="61" t="s">
        <v>12</v>
      </c>
    </row>
    <row r="22" spans="1:12" s="17" customFormat="1" ht="13.5" customHeight="1" x14ac:dyDescent="0.25">
      <c r="A22" s="65"/>
      <c r="B22" s="64"/>
      <c r="C22" s="64"/>
      <c r="D22" s="64"/>
      <c r="E22" s="66"/>
      <c r="F22" s="64"/>
      <c r="G22" s="64"/>
      <c r="H22" s="59"/>
      <c r="I22" s="59"/>
      <c r="J22" s="60"/>
      <c r="K22" s="61"/>
      <c r="L22" s="61"/>
    </row>
    <row r="23" spans="1:12" ht="21.75" customHeight="1" x14ac:dyDescent="0.25">
      <c r="A23" s="18">
        <v>1</v>
      </c>
      <c r="B23" s="12">
        <v>29</v>
      </c>
      <c r="C23" s="18">
        <v>10141913105</v>
      </c>
      <c r="D23" s="19" t="s">
        <v>69</v>
      </c>
      <c r="E23" s="20">
        <v>39829</v>
      </c>
      <c r="F23" s="21" t="s">
        <v>30</v>
      </c>
      <c r="G23" s="22" t="s">
        <v>58</v>
      </c>
      <c r="H23" s="26">
        <v>1.5932407407407437E-2</v>
      </c>
      <c r="I23" s="27" t="s">
        <v>40</v>
      </c>
      <c r="J23" s="23">
        <f>$J$19/((H23*24))</f>
        <v>39.48974254663792</v>
      </c>
      <c r="K23" s="12" t="s">
        <v>30</v>
      </c>
      <c r="L23" s="18"/>
    </row>
    <row r="24" spans="1:12" ht="21.75" customHeight="1" x14ac:dyDescent="0.25">
      <c r="A24" s="12">
        <v>2</v>
      </c>
      <c r="B24" s="12">
        <v>38</v>
      </c>
      <c r="C24" s="18">
        <v>10099802371</v>
      </c>
      <c r="D24" s="19" t="s">
        <v>70</v>
      </c>
      <c r="E24" s="20">
        <v>40420</v>
      </c>
      <c r="F24" s="21" t="s">
        <v>30</v>
      </c>
      <c r="G24" s="22" t="s">
        <v>59</v>
      </c>
      <c r="H24" s="26">
        <v>1.629282407407405E-2</v>
      </c>
      <c r="I24" s="27">
        <f>H24-$H$23</f>
        <v>3.6041666666661309E-4</v>
      </c>
      <c r="J24" s="23">
        <f t="shared" ref="J24:J39" si="0">$J$19/((H24*24))</f>
        <v>38.616182425232708</v>
      </c>
      <c r="K24" s="12" t="s">
        <v>30</v>
      </c>
      <c r="L24" s="18"/>
    </row>
    <row r="25" spans="1:12" ht="21.75" customHeight="1" x14ac:dyDescent="0.25">
      <c r="A25" s="18">
        <v>3</v>
      </c>
      <c r="B25" s="12">
        <v>26</v>
      </c>
      <c r="C25" s="18">
        <v>10141141852</v>
      </c>
      <c r="D25" s="19" t="s">
        <v>71</v>
      </c>
      <c r="E25" s="20">
        <v>39971</v>
      </c>
      <c r="F25" s="21" t="s">
        <v>30</v>
      </c>
      <c r="G25" s="22" t="s">
        <v>58</v>
      </c>
      <c r="H25" s="26">
        <v>1.6343634259259318E-2</v>
      </c>
      <c r="I25" s="27">
        <f t="shared" ref="I25:I39" si="1">H25-$H$23</f>
        <v>4.1122685185188135E-4</v>
      </c>
      <c r="J25" s="23">
        <f t="shared" si="0"/>
        <v>38.496129850080237</v>
      </c>
      <c r="K25" s="12" t="s">
        <v>30</v>
      </c>
      <c r="L25" s="18"/>
    </row>
    <row r="26" spans="1:12" ht="21.75" customHeight="1" x14ac:dyDescent="0.25">
      <c r="A26" s="12">
        <v>4</v>
      </c>
      <c r="B26" s="12">
        <v>42</v>
      </c>
      <c r="C26" s="18">
        <v>10150013918</v>
      </c>
      <c r="D26" s="19" t="s">
        <v>72</v>
      </c>
      <c r="E26" s="20">
        <v>40730</v>
      </c>
      <c r="F26" s="21" t="s">
        <v>41</v>
      </c>
      <c r="G26" s="22" t="s">
        <v>60</v>
      </c>
      <c r="H26" s="26">
        <v>1.6877199074074103E-2</v>
      </c>
      <c r="I26" s="27">
        <f t="shared" si="1"/>
        <v>9.447916666666667E-4</v>
      </c>
      <c r="J26" s="23">
        <f t="shared" si="0"/>
        <v>37.279092573670034</v>
      </c>
      <c r="K26" s="12" t="s">
        <v>30</v>
      </c>
      <c r="L26" s="18"/>
    </row>
    <row r="27" spans="1:12" ht="21.75" customHeight="1" x14ac:dyDescent="0.25">
      <c r="A27" s="18">
        <v>5</v>
      </c>
      <c r="B27" s="12">
        <v>43</v>
      </c>
      <c r="C27" s="18">
        <v>10148954796</v>
      </c>
      <c r="D27" s="19" t="s">
        <v>73</v>
      </c>
      <c r="E27" s="20" t="s">
        <v>74</v>
      </c>
      <c r="F27" s="21" t="s">
        <v>30</v>
      </c>
      <c r="G27" s="22" t="s">
        <v>75</v>
      </c>
      <c r="H27" s="26">
        <v>1.6965625000000123E-2</v>
      </c>
      <c r="I27" s="27">
        <f t="shared" si="1"/>
        <v>1.0332175925926862E-3</v>
      </c>
      <c r="J27" s="23">
        <f t="shared" si="0"/>
        <v>37.084791551543908</v>
      </c>
      <c r="K27" s="12" t="s">
        <v>30</v>
      </c>
      <c r="L27" s="18"/>
    </row>
    <row r="28" spans="1:12" ht="21.75" customHeight="1" x14ac:dyDescent="0.25">
      <c r="A28" s="12">
        <v>6</v>
      </c>
      <c r="B28" s="12">
        <v>33</v>
      </c>
      <c r="C28" s="18">
        <v>10128500732</v>
      </c>
      <c r="D28" s="19" t="s">
        <v>76</v>
      </c>
      <c r="E28" s="20">
        <v>39848</v>
      </c>
      <c r="F28" s="21" t="s">
        <v>35</v>
      </c>
      <c r="G28" s="22" t="s">
        <v>77</v>
      </c>
      <c r="H28" s="26">
        <v>1.6998726851851845E-2</v>
      </c>
      <c r="I28" s="27">
        <f t="shared" si="1"/>
        <v>1.066319444444408E-3</v>
      </c>
      <c r="J28" s="23">
        <f t="shared" si="0"/>
        <v>37.012575832885105</v>
      </c>
      <c r="K28" s="12"/>
      <c r="L28" s="18"/>
    </row>
    <row r="29" spans="1:12" ht="21.75" customHeight="1" x14ac:dyDescent="0.25">
      <c r="A29" s="18">
        <v>7</v>
      </c>
      <c r="B29" s="12">
        <v>28</v>
      </c>
      <c r="C29" s="18">
        <v>10140973720</v>
      </c>
      <c r="D29" s="19" t="s">
        <v>78</v>
      </c>
      <c r="E29" s="20">
        <v>40334</v>
      </c>
      <c r="F29" s="21" t="s">
        <v>30</v>
      </c>
      <c r="G29" s="22" t="s">
        <v>58</v>
      </c>
      <c r="H29" s="26">
        <v>1.7332523148148204E-2</v>
      </c>
      <c r="I29" s="27">
        <f t="shared" si="1"/>
        <v>1.4001157407407677E-3</v>
      </c>
      <c r="J29" s="23">
        <f t="shared" si="0"/>
        <v>36.299773627239404</v>
      </c>
      <c r="K29" s="12"/>
      <c r="L29" s="18"/>
    </row>
    <row r="30" spans="1:12" ht="21.75" customHeight="1" x14ac:dyDescent="0.25">
      <c r="A30" s="12">
        <v>8</v>
      </c>
      <c r="B30" s="12">
        <v>34</v>
      </c>
      <c r="C30" s="18">
        <v>10139998767</v>
      </c>
      <c r="D30" s="19" t="s">
        <v>79</v>
      </c>
      <c r="E30" s="20">
        <v>39847</v>
      </c>
      <c r="F30" s="21" t="s">
        <v>30</v>
      </c>
      <c r="G30" s="22" t="s">
        <v>77</v>
      </c>
      <c r="H30" s="26">
        <v>1.7529976851851856E-2</v>
      </c>
      <c r="I30" s="27">
        <f t="shared" si="1"/>
        <v>1.5975694444444188E-3</v>
      </c>
      <c r="J30" s="23">
        <f t="shared" si="0"/>
        <v>35.890901167972842</v>
      </c>
      <c r="K30" s="12"/>
      <c r="L30" s="18"/>
    </row>
    <row r="31" spans="1:12" ht="21.75" customHeight="1" x14ac:dyDescent="0.25">
      <c r="A31" s="18">
        <v>9</v>
      </c>
      <c r="B31" s="12">
        <v>35</v>
      </c>
      <c r="C31" s="18">
        <v>10144057714</v>
      </c>
      <c r="D31" s="19" t="s">
        <v>80</v>
      </c>
      <c r="E31" s="20">
        <v>40201</v>
      </c>
      <c r="F31" s="21" t="s">
        <v>35</v>
      </c>
      <c r="G31" s="22" t="s">
        <v>77</v>
      </c>
      <c r="H31" s="26">
        <v>1.7541666666666664E-2</v>
      </c>
      <c r="I31" s="27">
        <f t="shared" si="1"/>
        <v>1.609259259259227E-3</v>
      </c>
      <c r="J31" s="23">
        <f t="shared" si="0"/>
        <v>35.866983372921624</v>
      </c>
      <c r="K31" s="12"/>
      <c r="L31" s="18"/>
    </row>
    <row r="32" spans="1:12" ht="21.75" customHeight="1" x14ac:dyDescent="0.25">
      <c r="A32" s="12">
        <v>10</v>
      </c>
      <c r="B32" s="12">
        <v>39</v>
      </c>
      <c r="C32" s="18">
        <v>10160910452</v>
      </c>
      <c r="D32" s="19" t="s">
        <v>81</v>
      </c>
      <c r="E32" s="20">
        <v>40860</v>
      </c>
      <c r="F32" s="21" t="s">
        <v>41</v>
      </c>
      <c r="G32" s="22" t="s">
        <v>59</v>
      </c>
      <c r="H32" s="26">
        <v>1.7859953703703732E-2</v>
      </c>
      <c r="I32" s="27">
        <f t="shared" si="1"/>
        <v>1.9275462962962953E-3</v>
      </c>
      <c r="J32" s="23">
        <f t="shared" si="0"/>
        <v>35.227788218521106</v>
      </c>
      <c r="K32" s="12"/>
      <c r="L32" s="18"/>
    </row>
    <row r="33" spans="1:12" ht="21.75" customHeight="1" x14ac:dyDescent="0.25">
      <c r="A33" s="18">
        <v>11</v>
      </c>
      <c r="B33" s="12">
        <v>40</v>
      </c>
      <c r="C33" s="18">
        <v>10164423872</v>
      </c>
      <c r="D33" s="19" t="s">
        <v>82</v>
      </c>
      <c r="E33" s="20">
        <v>40895</v>
      </c>
      <c r="F33" s="21" t="s">
        <v>41</v>
      </c>
      <c r="G33" s="22" t="s">
        <v>59</v>
      </c>
      <c r="H33" s="26">
        <v>1.8175231481481507E-2</v>
      </c>
      <c r="I33" s="27">
        <f t="shared" si="1"/>
        <v>2.2428240740740707E-3</v>
      </c>
      <c r="J33" s="23">
        <f t="shared" si="0"/>
        <v>34.616707209903538</v>
      </c>
      <c r="K33" s="12"/>
      <c r="L33" s="18"/>
    </row>
    <row r="34" spans="1:12" ht="21.75" customHeight="1" x14ac:dyDescent="0.25">
      <c r="A34" s="12">
        <v>12</v>
      </c>
      <c r="B34" s="12">
        <v>37</v>
      </c>
      <c r="C34" s="18">
        <v>10154044468</v>
      </c>
      <c r="D34" s="19" t="s">
        <v>83</v>
      </c>
      <c r="E34" s="20">
        <v>40227</v>
      </c>
      <c r="F34" s="21" t="s">
        <v>41</v>
      </c>
      <c r="G34" s="22" t="s">
        <v>59</v>
      </c>
      <c r="H34" s="26">
        <v>1.8425000000000052E-2</v>
      </c>
      <c r="I34" s="27">
        <f t="shared" si="1"/>
        <v>2.4925925925926157E-3</v>
      </c>
      <c r="J34" s="23">
        <f t="shared" si="0"/>
        <v>34.147444595205691</v>
      </c>
      <c r="K34" s="12"/>
      <c r="L34" s="18"/>
    </row>
    <row r="35" spans="1:12" ht="21.75" customHeight="1" x14ac:dyDescent="0.25">
      <c r="A35" s="18">
        <v>13</v>
      </c>
      <c r="B35" s="12">
        <v>32</v>
      </c>
      <c r="C35" s="18">
        <v>10158708451</v>
      </c>
      <c r="D35" s="19" t="s">
        <v>84</v>
      </c>
      <c r="E35" s="20">
        <v>40183</v>
      </c>
      <c r="F35" s="21" t="s">
        <v>35</v>
      </c>
      <c r="G35" s="22" t="s">
        <v>77</v>
      </c>
      <c r="H35" s="26">
        <v>1.8445949074074042E-2</v>
      </c>
      <c r="I35" s="27">
        <f t="shared" si="1"/>
        <v>2.5135416666666049E-3</v>
      </c>
      <c r="J35" s="23">
        <f t="shared" si="0"/>
        <v>34.108663324402563</v>
      </c>
      <c r="K35" s="12"/>
      <c r="L35" s="18"/>
    </row>
    <row r="36" spans="1:12" ht="21.75" customHeight="1" x14ac:dyDescent="0.25">
      <c r="A36" s="12">
        <v>14</v>
      </c>
      <c r="B36" s="12">
        <v>36</v>
      </c>
      <c r="C36" s="18">
        <v>10142058807</v>
      </c>
      <c r="D36" s="19" t="s">
        <v>85</v>
      </c>
      <c r="E36" s="20">
        <v>40353</v>
      </c>
      <c r="F36" s="21" t="s">
        <v>30</v>
      </c>
      <c r="G36" s="22" t="s">
        <v>77</v>
      </c>
      <c r="H36" s="26">
        <v>1.861041666666674E-2</v>
      </c>
      <c r="I36" s="27">
        <f t="shared" si="1"/>
        <v>2.6780092592593036E-3</v>
      </c>
      <c r="J36" s="23">
        <f t="shared" si="0"/>
        <v>33.807231613119761</v>
      </c>
      <c r="K36" s="12"/>
      <c r="L36" s="18"/>
    </row>
    <row r="37" spans="1:12" ht="21.75" customHeight="1" x14ac:dyDescent="0.25">
      <c r="A37" s="18">
        <v>15</v>
      </c>
      <c r="B37" s="12">
        <v>31</v>
      </c>
      <c r="C37" s="18">
        <v>10143337284</v>
      </c>
      <c r="D37" s="19" t="s">
        <v>86</v>
      </c>
      <c r="E37" s="20">
        <v>40444</v>
      </c>
      <c r="F37" s="21" t="s">
        <v>35</v>
      </c>
      <c r="G37" s="22" t="s">
        <v>77</v>
      </c>
      <c r="H37" s="26">
        <v>1.9026273148148115E-2</v>
      </c>
      <c r="I37" s="27">
        <f t="shared" si="1"/>
        <v>3.0938657407406783E-3</v>
      </c>
      <c r="J37" s="23">
        <f>$J$19/((H37*24))</f>
        <v>33.068308321217671</v>
      </c>
      <c r="K37" s="12"/>
      <c r="L37" s="18"/>
    </row>
    <row r="38" spans="1:12" ht="21.75" customHeight="1" x14ac:dyDescent="0.25">
      <c r="A38" s="48">
        <v>16</v>
      </c>
      <c r="B38" s="12">
        <v>41</v>
      </c>
      <c r="C38" s="18">
        <v>10164425084</v>
      </c>
      <c r="D38" s="19" t="s">
        <v>87</v>
      </c>
      <c r="E38" s="20">
        <v>40589</v>
      </c>
      <c r="F38" s="21" t="s">
        <v>41</v>
      </c>
      <c r="G38" s="22" t="s">
        <v>59</v>
      </c>
      <c r="H38" s="27">
        <v>2.0536458333333354E-2</v>
      </c>
      <c r="I38" s="27">
        <f t="shared" si="1"/>
        <v>4.6040509259259177E-3</v>
      </c>
      <c r="J38" s="23">
        <f t="shared" si="0"/>
        <v>30.636571138726826</v>
      </c>
      <c r="K38" s="12"/>
      <c r="L38" s="18"/>
    </row>
    <row r="39" spans="1:12" ht="21.75" customHeight="1" x14ac:dyDescent="0.25">
      <c r="A39" s="18">
        <v>17</v>
      </c>
      <c r="B39" s="12">
        <v>30</v>
      </c>
      <c r="C39" s="18">
        <v>10164484500</v>
      </c>
      <c r="D39" s="19" t="s">
        <v>88</v>
      </c>
      <c r="E39" s="20">
        <v>40563</v>
      </c>
      <c r="F39" s="21" t="s">
        <v>41</v>
      </c>
      <c r="G39" s="22" t="s">
        <v>58</v>
      </c>
      <c r="H39" s="27">
        <v>2.0657407407407402E-2</v>
      </c>
      <c r="I39" s="27">
        <f t="shared" si="1"/>
        <v>4.7249999999999653E-3</v>
      </c>
      <c r="J39" s="23">
        <f t="shared" si="0"/>
        <v>30.457194083370691</v>
      </c>
      <c r="K39" s="12"/>
      <c r="L39" s="18"/>
    </row>
    <row r="40" spans="1:12" ht="21.75" customHeight="1" x14ac:dyDescent="0.25">
      <c r="A40" s="48" t="s">
        <v>38</v>
      </c>
      <c r="B40" s="12">
        <v>27</v>
      </c>
      <c r="C40" s="18">
        <v>10142402347</v>
      </c>
      <c r="D40" s="19" t="s">
        <v>89</v>
      </c>
      <c r="E40" s="20">
        <v>40170</v>
      </c>
      <c r="F40" s="21" t="s">
        <v>30</v>
      </c>
      <c r="G40" s="22" t="s">
        <v>58</v>
      </c>
      <c r="H40" s="27"/>
      <c r="I40" s="27"/>
      <c r="J40" s="23"/>
      <c r="K40" s="12"/>
      <c r="L40" s="18"/>
    </row>
    <row r="41" spans="1:12" ht="21.75" hidden="1" customHeight="1" x14ac:dyDescent="0.25">
      <c r="A41" s="18"/>
      <c r="C41" s="18"/>
      <c r="D41" s="19"/>
      <c r="E41" s="20"/>
      <c r="F41" s="21"/>
      <c r="G41" s="22"/>
      <c r="H41" s="27"/>
      <c r="I41" s="27"/>
      <c r="J41" s="23"/>
      <c r="K41" s="12"/>
      <c r="L41" s="18"/>
    </row>
    <row r="42" spans="1:12" ht="21.75" hidden="1" customHeight="1" x14ac:dyDescent="0.25">
      <c r="A42" s="12"/>
      <c r="C42" s="18"/>
      <c r="D42" s="19"/>
      <c r="E42" s="20"/>
      <c r="F42" s="21"/>
      <c r="G42" s="22"/>
      <c r="H42" s="27"/>
      <c r="I42" s="27"/>
      <c r="J42" s="23"/>
      <c r="K42" s="12"/>
      <c r="L42" s="18"/>
    </row>
    <row r="43" spans="1:12" ht="6.75" customHeight="1" x14ac:dyDescent="0.3">
      <c r="A43" s="24"/>
      <c r="B43" s="1"/>
      <c r="C43" s="1"/>
      <c r="D43" s="2"/>
      <c r="E43" s="3"/>
      <c r="F43" s="4"/>
      <c r="G43" s="5"/>
      <c r="H43" s="6"/>
      <c r="I43" s="7"/>
      <c r="J43" s="10"/>
      <c r="K43" s="8"/>
      <c r="L43" s="8"/>
    </row>
    <row r="44" spans="1:12" x14ac:dyDescent="0.25">
      <c r="A44" s="63" t="s">
        <v>3</v>
      </c>
      <c r="B44" s="63"/>
      <c r="C44" s="63"/>
      <c r="D44" s="63"/>
      <c r="E44" s="43"/>
      <c r="F44" s="43"/>
      <c r="G44" s="63" t="s">
        <v>4</v>
      </c>
      <c r="H44" s="63"/>
      <c r="I44" s="63"/>
      <c r="J44" s="63"/>
      <c r="K44" s="63"/>
      <c r="L44" s="63"/>
    </row>
    <row r="45" spans="1:12" s="28" customFormat="1" ht="12" x14ac:dyDescent="0.25">
      <c r="A45" s="28" t="s">
        <v>62</v>
      </c>
      <c r="C45" s="44"/>
      <c r="E45" s="30"/>
      <c r="G45" s="45" t="s">
        <v>31</v>
      </c>
      <c r="H45" s="29">
        <v>5</v>
      </c>
      <c r="I45" s="37"/>
      <c r="J45" s="38"/>
      <c r="K45" s="46" t="s">
        <v>29</v>
      </c>
      <c r="L45" s="45">
        <f>COUNTIF(F23:F42,"ЗМС")</f>
        <v>0</v>
      </c>
    </row>
    <row r="46" spans="1:12" s="28" customFormat="1" ht="12" x14ac:dyDescent="0.25">
      <c r="A46" s="28" t="s">
        <v>63</v>
      </c>
      <c r="C46" s="47"/>
      <c r="E46" s="30"/>
      <c r="G46" s="44" t="s">
        <v>24</v>
      </c>
      <c r="H46" s="29">
        <v>18</v>
      </c>
      <c r="I46" s="37"/>
      <c r="J46" s="38"/>
      <c r="K46" s="46" t="s">
        <v>18</v>
      </c>
      <c r="L46" s="45">
        <f>COUNTIF(F23:F42,"МСМК")</f>
        <v>0</v>
      </c>
    </row>
    <row r="47" spans="1:12" s="28" customFormat="1" ht="12" x14ac:dyDescent="0.25">
      <c r="A47" s="28" t="s">
        <v>64</v>
      </c>
      <c r="C47" s="45"/>
      <c r="E47" s="30"/>
      <c r="G47" s="44" t="s">
        <v>25</v>
      </c>
      <c r="H47" s="29">
        <v>17</v>
      </c>
      <c r="I47" s="37"/>
      <c r="J47" s="38"/>
      <c r="K47" s="46" t="s">
        <v>21</v>
      </c>
      <c r="L47" s="45">
        <f>COUNTIF(F23:F42,"МС")</f>
        <v>0</v>
      </c>
    </row>
    <row r="48" spans="1:12" s="28" customFormat="1" ht="12" x14ac:dyDescent="0.25">
      <c r="A48" s="28" t="s">
        <v>65</v>
      </c>
      <c r="C48" s="45"/>
      <c r="E48" s="30"/>
      <c r="G48" s="44" t="s">
        <v>26</v>
      </c>
      <c r="H48" s="29">
        <v>17</v>
      </c>
      <c r="I48" s="37"/>
      <c r="J48" s="38"/>
      <c r="K48" s="46" t="s">
        <v>30</v>
      </c>
      <c r="L48" s="45">
        <f>COUNTIF(F23:F42,"КМС")</f>
        <v>8</v>
      </c>
    </row>
    <row r="49" spans="1:12" s="28" customFormat="1" ht="12" x14ac:dyDescent="0.25">
      <c r="C49" s="45"/>
      <c r="E49" s="30"/>
      <c r="G49" s="44" t="s">
        <v>27</v>
      </c>
      <c r="H49" s="29"/>
      <c r="I49" s="37"/>
      <c r="J49" s="38"/>
      <c r="K49" s="46" t="s">
        <v>35</v>
      </c>
      <c r="L49" s="45">
        <f>COUNTIF(F23:F42,"1 СР")</f>
        <v>4</v>
      </c>
    </row>
    <row r="50" spans="1:12" s="28" customFormat="1" ht="12" x14ac:dyDescent="0.25">
      <c r="E50" s="30"/>
      <c r="G50" s="46" t="s">
        <v>37</v>
      </c>
      <c r="H50" s="29"/>
      <c r="I50" s="37"/>
      <c r="J50" s="38"/>
      <c r="K50" s="38" t="s">
        <v>41</v>
      </c>
      <c r="L50" s="45">
        <f>COUNTIF(F23:F42,"2 СР")</f>
        <v>6</v>
      </c>
    </row>
    <row r="51" spans="1:12" s="28" customFormat="1" ht="12" x14ac:dyDescent="0.25">
      <c r="E51" s="30"/>
      <c r="G51" s="44" t="s">
        <v>32</v>
      </c>
      <c r="H51" s="29"/>
      <c r="I51" s="37"/>
      <c r="J51" s="38"/>
      <c r="K51" s="38" t="s">
        <v>42</v>
      </c>
      <c r="L51" s="45">
        <f>COUNTIF(F23:F42,"3 СР")</f>
        <v>0</v>
      </c>
    </row>
    <row r="52" spans="1:12" s="28" customFormat="1" ht="12" x14ac:dyDescent="0.25">
      <c r="E52" s="30"/>
      <c r="G52" s="44" t="s">
        <v>28</v>
      </c>
      <c r="H52" s="29">
        <v>1</v>
      </c>
      <c r="I52" s="37"/>
      <c r="J52" s="38"/>
      <c r="K52" s="38"/>
      <c r="L52" s="46"/>
    </row>
    <row r="53" spans="1:12" ht="9.75" customHeight="1" x14ac:dyDescent="0.25"/>
    <row r="54" spans="1:12" x14ac:dyDescent="0.25">
      <c r="A54" s="63" t="str">
        <f>A16</f>
        <v>ТЕХНИЧЕСКИЙ ДЕЛЕГАТ ФВСР:</v>
      </c>
      <c r="B54" s="63"/>
      <c r="C54" s="63"/>
      <c r="D54" s="63" t="str">
        <f>A17</f>
        <v>ГЛАВНЫЙ СУДЬЯ:</v>
      </c>
      <c r="E54" s="63"/>
      <c r="F54" s="63"/>
      <c r="G54" s="63" t="str">
        <f>A18</f>
        <v>ГЛАВНЫЙ СЕКРЕТАРЬ:</v>
      </c>
      <c r="H54" s="63"/>
      <c r="I54" s="63"/>
      <c r="J54" s="63" t="str">
        <f>A19</f>
        <v>СУДЬЯ НА ФИНИШЕ:</v>
      </c>
      <c r="K54" s="63"/>
      <c r="L54" s="63"/>
    </row>
    <row r="55" spans="1:12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</row>
    <row r="56" spans="1:12" x14ac:dyDescent="0.25">
      <c r="A56" s="12"/>
      <c r="D56" s="12"/>
      <c r="E56" s="20"/>
      <c r="F56" s="12"/>
      <c r="G56" s="12"/>
      <c r="I56" s="14"/>
      <c r="J56" s="12"/>
      <c r="K56" s="12"/>
      <c r="L56" s="12"/>
    </row>
    <row r="57" spans="1:12" x14ac:dyDescent="0.25">
      <c r="A57" s="12"/>
      <c r="D57" s="12"/>
      <c r="E57" s="20"/>
      <c r="F57" s="12"/>
      <c r="G57" s="12"/>
      <c r="I57" s="14"/>
      <c r="J57" s="12"/>
      <c r="K57" s="12"/>
      <c r="L57" s="12"/>
    </row>
    <row r="58" spans="1:12" x14ac:dyDescent="0.25">
      <c r="A58" s="12"/>
      <c r="D58" s="12"/>
      <c r="E58" s="20"/>
      <c r="F58" s="12"/>
      <c r="G58" s="12"/>
      <c r="I58" s="14"/>
      <c r="J58" s="12"/>
      <c r="K58" s="12"/>
      <c r="L58" s="12"/>
    </row>
    <row r="59" spans="1:12" x14ac:dyDescent="0.25">
      <c r="A59" s="12"/>
      <c r="D59" s="12"/>
      <c r="E59" s="20"/>
      <c r="F59" s="12"/>
      <c r="G59" s="12"/>
      <c r="I59" s="14"/>
      <c r="J59" s="12"/>
      <c r="K59" s="12"/>
      <c r="L59" s="12"/>
    </row>
    <row r="60" spans="1:12" x14ac:dyDescent="0.25">
      <c r="A60" s="62">
        <f>G16</f>
        <v>0</v>
      </c>
      <c r="B60" s="62"/>
      <c r="C60" s="62"/>
      <c r="D60" s="62" t="s">
        <v>66</v>
      </c>
      <c r="E60" s="62"/>
      <c r="F60" s="62"/>
      <c r="G60" s="62" t="s">
        <v>55</v>
      </c>
      <c r="H60" s="62"/>
      <c r="I60" s="62"/>
      <c r="J60" s="62" t="str">
        <f>G19</f>
        <v xml:space="preserve">Иванова М.А. (ВК, Псковская область) </v>
      </c>
      <c r="K60" s="62"/>
      <c r="L60" s="62"/>
    </row>
  </sheetData>
  <sortState ref="B23:H30">
    <sortCondition ref="H23:H30"/>
  </sortState>
  <mergeCells count="41">
    <mergeCell ref="G54:I54"/>
    <mergeCell ref="G60:I60"/>
    <mergeCell ref="J54:L54"/>
    <mergeCell ref="J60:L60"/>
    <mergeCell ref="A54:C54"/>
    <mergeCell ref="D54:F54"/>
    <mergeCell ref="A60:C60"/>
    <mergeCell ref="D60:F60"/>
    <mergeCell ref="H21:H22"/>
    <mergeCell ref="I21:I22"/>
    <mergeCell ref="J21:J22"/>
    <mergeCell ref="K21:K22"/>
    <mergeCell ref="A55:E55"/>
    <mergeCell ref="F55:L55"/>
    <mergeCell ref="L21:L22"/>
    <mergeCell ref="G44:L44"/>
    <mergeCell ref="F21:F22"/>
    <mergeCell ref="A44:D44"/>
    <mergeCell ref="G21:G22"/>
    <mergeCell ref="A21:A22"/>
    <mergeCell ref="B21:B22"/>
    <mergeCell ref="C21:C22"/>
    <mergeCell ref="D21:D22"/>
    <mergeCell ref="E21:E22"/>
    <mergeCell ref="A14:D14"/>
    <mergeCell ref="A8:L8"/>
    <mergeCell ref="A12:L12"/>
    <mergeCell ref="H15:L15"/>
    <mergeCell ref="H16:L16"/>
    <mergeCell ref="A15:G15"/>
    <mergeCell ref="A7:L7"/>
    <mergeCell ref="A9:L9"/>
    <mergeCell ref="A10:L10"/>
    <mergeCell ref="A11:L11"/>
    <mergeCell ref="A13:D13"/>
    <mergeCell ref="A1:L1"/>
    <mergeCell ref="A2:L2"/>
    <mergeCell ref="A3:L3"/>
    <mergeCell ref="A4:L4"/>
    <mergeCell ref="A6:L6"/>
    <mergeCell ref="A5:L5"/>
  </mergeCells>
  <conditionalFormatting sqref="A60:XFD60">
    <cfRule type="cellIs" dxfId="1" priority="1" operator="equal">
      <formula>0</formula>
    </cfRule>
  </conditionalFormatting>
  <conditionalFormatting sqref="G51:G52 G48:G49">
    <cfRule type="duplicateValues" dxfId="0" priority="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87" fitToHeight="0" orientation="landscape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1" manualBreakCount="1">
    <brk id="3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2021-07-08T19:40:04Z</cp:lastPrinted>
  <dcterms:created xsi:type="dcterms:W3CDTF">1996-10-08T23:32:33Z</dcterms:created>
  <dcterms:modified xsi:type="dcterms:W3CDTF">2025-07-04T08:01:21Z</dcterms:modified>
</cp:coreProperties>
</file>