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A3E4F4E7-A980-47A0-926F-ACFDF542EF4D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ИГ 21.04" sheetId="98" r:id="rId1"/>
  </sheets>
  <definedNames>
    <definedName name="_xlnm.Print_Titles" localSheetId="0">'ИГ 21.04'!$21:$22</definedName>
    <definedName name="_xlnm.Print_Area" localSheetId="0">'ИГ 21.04'!$A$1:$M$128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7" i="98" l="1"/>
  <c r="M116" i="98"/>
  <c r="M115" i="98"/>
  <c r="M114" i="98"/>
  <c r="M113" i="98"/>
  <c r="M112" i="98"/>
  <c r="M111" i="98"/>
  <c r="J25" i="98"/>
  <c r="K25" i="98"/>
  <c r="J26" i="98"/>
  <c r="K26" i="98"/>
  <c r="J27" i="98"/>
  <c r="K27" i="98"/>
  <c r="J28" i="98"/>
  <c r="K28" i="98"/>
  <c r="J29" i="98"/>
  <c r="K29" i="98"/>
  <c r="J30" i="98"/>
  <c r="K30" i="98"/>
  <c r="J31" i="98"/>
  <c r="K31" i="98"/>
  <c r="J32" i="98"/>
  <c r="K32" i="98"/>
  <c r="J33" i="98"/>
  <c r="K33" i="98"/>
  <c r="J34" i="98"/>
  <c r="K34" i="98"/>
  <c r="J35" i="98"/>
  <c r="K35" i="98"/>
  <c r="J36" i="98"/>
  <c r="K36" i="98"/>
  <c r="J37" i="98"/>
  <c r="K37" i="98"/>
  <c r="J38" i="98"/>
  <c r="K38" i="98"/>
  <c r="J39" i="98"/>
  <c r="K39" i="98"/>
  <c r="J40" i="98"/>
  <c r="K40" i="98"/>
  <c r="J41" i="98"/>
  <c r="K41" i="98"/>
  <c r="J42" i="98"/>
  <c r="K42" i="98"/>
  <c r="J43" i="98"/>
  <c r="K43" i="98"/>
  <c r="J44" i="98"/>
  <c r="K44" i="98"/>
  <c r="J45" i="98"/>
  <c r="K45" i="98"/>
  <c r="J46" i="98"/>
  <c r="K46" i="98"/>
  <c r="J47" i="98"/>
  <c r="K47" i="98"/>
  <c r="J48" i="98"/>
  <c r="K48" i="98"/>
  <c r="J49" i="98"/>
  <c r="K49" i="98"/>
  <c r="J50" i="98"/>
  <c r="K50" i="98"/>
  <c r="J51" i="98"/>
  <c r="K51" i="98"/>
  <c r="J52" i="98"/>
  <c r="K52" i="98"/>
  <c r="J53" i="98"/>
  <c r="K53" i="98"/>
  <c r="J54" i="98"/>
  <c r="K54" i="98"/>
  <c r="J55" i="98"/>
  <c r="K55" i="98"/>
  <c r="J56" i="98"/>
  <c r="K56" i="98"/>
  <c r="J57" i="98"/>
  <c r="K57" i="98"/>
  <c r="J58" i="98"/>
  <c r="K58" i="98"/>
  <c r="J59" i="98"/>
  <c r="K59" i="98"/>
  <c r="J60" i="98"/>
  <c r="K60" i="98"/>
  <c r="J61" i="98"/>
  <c r="K61" i="98"/>
  <c r="J62" i="98"/>
  <c r="K62" i="98"/>
  <c r="J63" i="98"/>
  <c r="K63" i="98"/>
  <c r="J64" i="98"/>
  <c r="K64" i="98"/>
  <c r="J65" i="98"/>
  <c r="K65" i="98"/>
  <c r="J66" i="98"/>
  <c r="K66" i="98"/>
  <c r="J67" i="98"/>
  <c r="K67" i="98"/>
  <c r="J68" i="98"/>
  <c r="K68" i="98"/>
  <c r="J69" i="98"/>
  <c r="K69" i="98"/>
  <c r="J70" i="98"/>
  <c r="K70" i="98"/>
  <c r="J71" i="98"/>
  <c r="K71" i="98"/>
  <c r="J72" i="98"/>
  <c r="K72" i="98"/>
  <c r="J73" i="98"/>
  <c r="K73" i="98"/>
  <c r="J74" i="98"/>
  <c r="K74" i="98"/>
  <c r="J75" i="98"/>
  <c r="K75" i="98"/>
  <c r="J76" i="98"/>
  <c r="K76" i="98"/>
  <c r="J77" i="98"/>
  <c r="K77" i="98"/>
  <c r="J78" i="98"/>
  <c r="K78" i="98"/>
  <c r="J79" i="98"/>
  <c r="K79" i="98"/>
  <c r="J80" i="98"/>
  <c r="K80" i="98"/>
  <c r="J81" i="98"/>
  <c r="K81" i="98"/>
  <c r="J82" i="98"/>
  <c r="K82" i="98"/>
  <c r="J83" i="98"/>
  <c r="K83" i="98"/>
  <c r="J84" i="98"/>
  <c r="K84" i="98"/>
  <c r="J85" i="98"/>
  <c r="K85" i="98"/>
  <c r="J86" i="98"/>
  <c r="K86" i="98"/>
  <c r="J87" i="98"/>
  <c r="K87" i="98"/>
  <c r="J88" i="98"/>
  <c r="K88" i="98"/>
  <c r="J89" i="98"/>
  <c r="K89" i="98"/>
  <c r="J90" i="98"/>
  <c r="K90" i="98"/>
  <c r="J91" i="98"/>
  <c r="K91" i="98"/>
  <c r="J92" i="98"/>
  <c r="K92" i="98"/>
  <c r="J93" i="98"/>
  <c r="K93" i="98"/>
  <c r="J94" i="98"/>
  <c r="K94" i="98"/>
  <c r="J95" i="98"/>
  <c r="K95" i="98"/>
  <c r="J96" i="98"/>
  <c r="K96" i="98"/>
  <c r="J97" i="98"/>
  <c r="K97" i="98"/>
  <c r="J98" i="98"/>
  <c r="K98" i="98"/>
  <c r="J99" i="98"/>
  <c r="K99" i="98"/>
  <c r="J100" i="98"/>
  <c r="K100" i="98"/>
  <c r="J101" i="98"/>
  <c r="K101" i="98"/>
  <c r="J102" i="98"/>
  <c r="K102" i="98"/>
  <c r="J103" i="98"/>
  <c r="K103" i="98"/>
  <c r="J104" i="98"/>
  <c r="K104" i="98"/>
  <c r="J105" i="98"/>
  <c r="K105" i="98"/>
  <c r="J106" i="98"/>
  <c r="K106" i="98"/>
  <c r="J107" i="98"/>
  <c r="K107" i="98"/>
  <c r="J108" i="98"/>
  <c r="K108" i="98"/>
  <c r="K24" i="98"/>
  <c r="K23" i="98"/>
  <c r="J24" i="98"/>
</calcChain>
</file>

<file path=xl/sharedStrings.xml><?xml version="1.0" encoding="utf-8"?>
<sst xmlns="http://schemas.openxmlformats.org/spreadsheetml/2006/main" count="343" uniqueCount="175">
  <si>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</si>
  <si>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</si>
  <si>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</si>
  <si>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</si>
  <si>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</si>
  <si>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</si>
  <si>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</si>
  <si>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</si>
  <si>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</si>
  <si>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</si>
  <si>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</si>
  <si>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</si>
  <si>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</si>
  <si>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</si>
  <si>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</si>
  <si>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</si>
  <si>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</si>
  <si>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</si>
  <si>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</si>
  <si>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</si>
  <si>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</si>
  <si>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</si>
  <si>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</si>
  <si>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</si>
  <si>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</si>
  <si>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</si>
  <si>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</si>
  <si>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</si>
  <si>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</si>
  <si>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</si>
  <si>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</si>
  <si>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</si>
  <si>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</si>
  <si>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</si>
  <si>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</si>
  <si>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</si>
  <si>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</si>
  <si>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</si>
  <si>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</si>
  <si>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</si>
  <si>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</si>
  <si>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</si>
  <si>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</si>
  <si>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</si>
  <si>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</si>
  <si>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Самарская область</t>
  </si>
  <si>
    <t>Новосибирская область</t>
  </si>
  <si>
    <t>Республика Адыгея</t>
  </si>
  <si>
    <t>Иркутская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</si>
  <si>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</si>
  <si>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</si>
  <si>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 xml:space="preserve">Попова Е.В. (ВК, г. Воронеж) </t>
  </si>
  <si>
    <t>Хабаровский край</t>
  </si>
  <si>
    <t>Забайкальский край</t>
  </si>
  <si>
    <t>Краснодарский край</t>
  </si>
  <si>
    <t>Воронов А.М. (1СК, г. Майкоп)</t>
  </si>
  <si>
    <t>Ширяева Н.С. (1СК, г. Майкоп)</t>
  </si>
  <si>
    <t>Удмуртская Республика</t>
  </si>
  <si>
    <t>БЕЛОЗЕРОВА Милена</t>
  </si>
  <si>
    <t>ИВШИЧЕВА Яна</t>
  </si>
  <si>
    <t>ПАВЛОВСКАЯ Мария</t>
  </si>
  <si>
    <t>ГРИБОВА Марина</t>
  </si>
  <si>
    <t>ДЕМЕНКОВА Анастасия</t>
  </si>
  <si>
    <t>2 СР</t>
  </si>
  <si>
    <t>ВАСЮКОВА Валерия</t>
  </si>
  <si>
    <t>АЛЕКСЕЕВА Васса</t>
  </si>
  <si>
    <t>СОЛОМАТИНА Олеся</t>
  </si>
  <si>
    <t>КОСТИНА Ольга</t>
  </si>
  <si>
    <t>КАСИМОВА Виолетта</t>
  </si>
  <si>
    <t>ЛОСЕВА Алина</t>
  </si>
  <si>
    <t>ТАДЖИЕВА Алина</t>
  </si>
  <si>
    <t>ОСИПОВА Виктория</t>
  </si>
  <si>
    <t>УДЯНСКАЯ Александра</t>
  </si>
  <si>
    <t>ДЕСЯТКОВА Елизавета</t>
  </si>
  <si>
    <t>ЖАТЬКО Владислава</t>
  </si>
  <si>
    <t xml:space="preserve">ГОЛЬКОВА Юлия </t>
  </si>
  <si>
    <t>ЛАЗАРЕВА Анастасия</t>
  </si>
  <si>
    <t>СИЗЫХ Кристина</t>
  </si>
  <si>
    <t>ГЕЙКО Диана</t>
  </si>
  <si>
    <t>МАКСИМЧУК Милана</t>
  </si>
  <si>
    <t>РАДУНЕНКО Анна</t>
  </si>
  <si>
    <t>ТАТАРИНЦЕВА Алина</t>
  </si>
  <si>
    <t>ПРОКОПЧУК Валерия</t>
  </si>
  <si>
    <t>ТИХОНОВА Дарина</t>
  </si>
  <si>
    <t>СТЫКАЙЛО Виктория</t>
  </si>
  <si>
    <t>АЛЕКСЕЕНКО Сабрина</t>
  </si>
  <si>
    <t>ШИШКИНА Виктория</t>
  </si>
  <si>
    <t>САМОДЕЕНКО Дарья</t>
  </si>
  <si>
    <t>БЕЛЬКОВА Яна</t>
  </si>
  <si>
    <t>ВАНТЕЕВА Екатерина</t>
  </si>
  <si>
    <t>ХАЛАИМОВА Ирина</t>
  </si>
  <si>
    <t>ВЕСЕЛОВА Екатерина</t>
  </si>
  <si>
    <t>Псковская область</t>
  </si>
  <si>
    <t>СЛЕСАРЕВА Анастасия</t>
  </si>
  <si>
    <t>СЛЕСАРЕВА Елизавета</t>
  </si>
  <si>
    <t>БОГДАНОВА Елизавета</t>
  </si>
  <si>
    <t>ТАРНАЙ Кира</t>
  </si>
  <si>
    <t>АЛЕЙНИК Полина</t>
  </si>
  <si>
    <t>ДИКАЯ Арина</t>
  </si>
  <si>
    <t>КАМЕНЕВА Марина</t>
  </si>
  <si>
    <t>СОЛОВЬЕВА Владислава</t>
  </si>
  <si>
    <t>Республика Крым</t>
  </si>
  <si>
    <t>БАКАНОВА Алена</t>
  </si>
  <si>
    <t>МАЛЬЦЕВА Любовь</t>
  </si>
  <si>
    <t>РОМАЩЕНКО Валерия</t>
  </si>
  <si>
    <t>ПЛОТНИКОВА Алина</t>
  </si>
  <si>
    <t>ПОТАНИНА Анастасия</t>
  </si>
  <si>
    <t>АЩЕУЛОВА Анна</t>
  </si>
  <si>
    <t>ГЕРАСИМОВА Александра</t>
  </si>
  <si>
    <t>ЛАНОВАЯ Дарья</t>
  </si>
  <si>
    <t>БАДАМШИНА Эсмира</t>
  </si>
  <si>
    <t>Республика Татарстан</t>
  </si>
  <si>
    <t>РАКИПОВА Ралина</t>
  </si>
  <si>
    <t>НИКОЛАЕВА Варвара</t>
  </si>
  <si>
    <t>Ульяновская область</t>
  </si>
  <si>
    <t>ДЕВУШКИ 15-16 лет</t>
  </si>
  <si>
    <t>МАЗНОВА Кристина</t>
  </si>
  <si>
    <t>Астраханская область</t>
  </si>
  <si>
    <t>ГАЛКИНА Кристина</t>
  </si>
  <si>
    <t>ШИПИЛОВА Дарья</t>
  </si>
  <si>
    <t>КАЗАНКОВА Дарья</t>
  </si>
  <si>
    <t>ТРОФИМОВА Софья</t>
  </si>
  <si>
    <t>КОПЫЛОВА Сафина</t>
  </si>
  <si>
    <t>КОНОВАЛОВА Софья</t>
  </si>
  <si>
    <t>БОНДАРЕВА Екатерина</t>
  </si>
  <si>
    <t>КАШТАНОВА Мария</t>
  </si>
  <si>
    <t>БОРИСОВА Диана</t>
  </si>
  <si>
    <t>ГУБАЕВА Нонна</t>
  </si>
  <si>
    <t>ПИРОГОВА Анастасия</t>
  </si>
  <si>
    <t>ПРОНИНА Анастасия</t>
  </si>
  <si>
    <t>СУХАНОВА Белла</t>
  </si>
  <si>
    <t>ЕВКО Валерия</t>
  </si>
  <si>
    <t>Ростовская область</t>
  </si>
  <si>
    <t>КУЗЬМИНА Дарья</t>
  </si>
  <si>
    <t>СЛЕСОВА Екатерина</t>
  </si>
  <si>
    <t>КИРИЧЕНКО Лилиана</t>
  </si>
  <si>
    <t>СТРЕБКОВА Виктория</t>
  </si>
  <si>
    <t>БЕЛОРУКОВА Анастасия</t>
  </si>
  <si>
    <t>ГОНЧАРОВА Варвара</t>
  </si>
  <si>
    <t>МИРОНОВА Алёна</t>
  </si>
  <si>
    <t>КРУГЛОВА Юлия</t>
  </si>
  <si>
    <t>ГОРБАЧЕНКО Полина</t>
  </si>
  <si>
    <t>КАМИЛЬЯНОВА Эвелина</t>
  </si>
  <si>
    <t>КАМИЛЬЯНОВА Элина</t>
  </si>
  <si>
    <t>ВЕРИЖНИКОВА Ульяна</t>
  </si>
  <si>
    <t>Республика Башкортостан</t>
  </si>
  <si>
    <t>ГАДЖИ Александра</t>
  </si>
  <si>
    <t>ТЮРИНА София</t>
  </si>
  <si>
    <t>БУЛАВКИНА Анастасия</t>
  </si>
  <si>
    <t>Московская область</t>
  </si>
  <si>
    <t>КОРЧЕБНАЯ Ольга</t>
  </si>
  <si>
    <t>Оренбургская область</t>
  </si>
  <si>
    <t>ПЕРВЕНСТВО РОССИИ</t>
  </si>
  <si>
    <t>5 км /1</t>
  </si>
  <si>
    <t>САМОЙЛОВИЧ Дарина</t>
  </si>
  <si>
    <t>Донецкая Народная Республика</t>
  </si>
  <si>
    <t>ЗЕКСЕЛЬ Надежда</t>
  </si>
  <si>
    <t>ЖУРАВЛЕВА Мария</t>
  </si>
  <si>
    <t xml:space="preserve">Предупредить Решение Президиума 1/2021 п.7-форма гонщика </t>
  </si>
  <si>
    <t>предупредить 2.12.007 п. 3.9 - форма гонщика</t>
  </si>
  <si>
    <t/>
  </si>
  <si>
    <t>МЕСТО ПРОВЕДЕНИЯ: п. Гузерипль</t>
  </si>
  <si>
    <t>ДАТА ПРОВЕДЕНИЯ: 21 апреля 2023 года</t>
  </si>
  <si>
    <t>НАЧАЛО ГОНКИ: 11ч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</si>
  <si>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50м</t>
    </r>
  </si>
  <si>
    <t>№ ЕКП 2023: 31249</t>
  </si>
  <si>
    <t>№ ВРВС: 0080581811Я</t>
  </si>
  <si>
    <t>НАЗВАНИЕ ТРАССЫ / РЕГ. НОМЕР: Партизанская поляна</t>
  </si>
  <si>
    <t>Попова Е.В. (ВК, г. Воронеж)</t>
  </si>
  <si>
    <t>Температура: +13</t>
  </si>
  <si>
    <t>Влажность: 59%</t>
  </si>
  <si>
    <t>Осадки: облачно с прояснениями</t>
  </si>
  <si>
    <t>Ветер: 4 м/с</t>
  </si>
  <si>
    <t>3 СР</t>
  </si>
  <si>
    <t>шоссе - индивидуальная гонка на время в гору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</si>
</sst>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1" fillId="0" borderId="0"/>
  </cellStyleXfs>
  <cellXfs count="157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26" xfId="0" applyFont="1" applyBorder="1" applyAlignment="1">
      <alignment vertical="center"/>
    </xf>
    <xf numFmtId="2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2" fontId="6" fillId="0" borderId="29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4" fontId="6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6" fillId="0" borderId="0" xfId="0" applyNumberFormat="1" applyFont="1"/>
    <xf numFmtId="0" fontId="13" fillId="3" borderId="2" xfId="0" applyFont="1" applyFill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21" fillId="0" borderId="17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9" fontId="6" fillId="0" borderId="5" xfId="0" applyNumberFormat="1" applyFont="1" applyBorder="1" applyAlignment="1">
      <alignment horizontal="left" vertical="center"/>
    </xf>
    <xf numFmtId="0" fontId="22" fillId="0" borderId="1" xfId="9" applyFont="1" applyBorder="1" applyAlignment="1">
      <alignment vertical="center" wrapText="1"/>
    </xf>
    <xf numFmtId="0" fontId="6" fillId="0" borderId="0" xfId="0" applyFont="1" applyAlignment="1">
      <alignment horizontal="justify"/>
    </xf>
    <xf numFmtId="1" fontId="19" fillId="0" borderId="0" xfId="9" applyNumberFormat="1" applyFont="1" applyAlignment="1">
      <alignment horizontal="center" vertical="center" wrapText="1"/>
    </xf>
    <xf numFmtId="0" fontId="20" fillId="0" borderId="0" xfId="9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2" fillId="0" borderId="36" xfId="9" applyFont="1" applyBorder="1" applyAlignment="1">
      <alignment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" fontId="22" fillId="0" borderId="1" xfId="8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4" fontId="22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1" fontId="22" fillId="0" borderId="36" xfId="8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left" vertical="center" wrapText="1"/>
    </xf>
    <xf numFmtId="14" fontId="22" fillId="0" borderId="36" xfId="0" applyNumberFormat="1" applyFont="1" applyBorder="1" applyAlignment="1">
      <alignment horizontal="center" vertical="center"/>
    </xf>
    <xf numFmtId="164" fontId="22" fillId="0" borderId="36" xfId="0" applyNumberFormat="1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22" fillId="0" borderId="36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6" fillId="0" borderId="36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2" borderId="34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2" fontId="7" fillId="2" borderId="34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" fontId="7" fillId="2" borderId="34" xfId="3" applyNumberFormat="1" applyFont="1" applyFill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10" xr:uid="{00000000-0005-0000-0000-000007000000}"/>
    <cellStyle name="Обычный_ID4938_RS" xfId="8" xr:uid="{00000000-0005-0000-0000-000008000000}"/>
    <cellStyle name="Обычный_ID4938_RS_1" xfId="9" xr:uid="{00000000-0005-0000-0000-000009000000}"/>
    <cellStyle name="Обычный_Стартовый протокол Смирнов_20101106_Results" xfId="3" xr:uid="{00000000-0005-0000-0000-00000A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363856</xdr:colOff>
      <xdr:row>0</xdr:row>
      <xdr:rowOff>95251</xdr:rowOff>
    </xdr:from>
    <xdr:to>
      <xdr:col>4</xdr:col>
      <xdr:colOff>493428</xdr:colOff>
      <xdr:row>3</xdr:row>
      <xdr:rowOff>171450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6" y="9525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466725</xdr:colOff>
      <xdr:row>0</xdr:row>
      <xdr:rowOff>51435</xdr:rowOff>
    </xdr:from>
    <xdr:to>
      <xdr:col>12</xdr:col>
      <xdr:colOff>367665</xdr:colOff>
      <xdr:row>3</xdr:row>
      <xdr:rowOff>251460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0685" y="51435"/>
          <a:ext cx="815340" cy="794385"/>
        </a:xfrm>
        <a:prstGeom prst="rect">
          <a:avLst/>
        </a:prstGeom>
      </xdr:spPr>
    </xdr:pic>
    <xdr:clientData/>
  </xdr:twoCellAnchor>
  <xdr:twoCellAnchor editAs="oneCell">
    <xdr:from>
      <xdr:col>12</xdr:col>
      <xdr:colOff>741047</xdr:colOff>
      <xdr:row>0</xdr:row>
      <xdr:rowOff>17145</xdr:rowOff>
    </xdr:from>
    <xdr:to>
      <xdr:col>12</xdr:col>
      <xdr:colOff>1979296</xdr:colOff>
      <xdr:row>5</xdr:row>
      <xdr:rowOff>29317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10479407" y="17145"/>
          <a:ext cx="1238249" cy="941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34290</xdr:rowOff>
    </xdr:from>
    <xdr:to>
      <xdr:col>2</xdr:col>
      <xdr:colOff>238125</xdr:colOff>
      <xdr:row>4</xdr:row>
      <xdr:rowOff>6910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6" y="34290"/>
          <a:ext cx="1150619" cy="8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  <pageSetUpPr fitToPage="1"/>
  </sheetPr>
  <dimension ref="A1:P138"/>
  <sheetViews>
    <sheetView tabSelected="1" view="pageBreakPreview" zoomScaleNormal="100" zoomScaleSheetLayoutView="100" workbookViewId="0">
      <selection activeCell="N10" sqref="N10"/>
    </sheetView>
  </sheetViews>
  <sheetFormatPr defaultColWidth="9.109375" defaultRowHeight="13.8" x14ac:dyDescent="0.25"/>
  <cols>
    <col min="1" max="1" width="7" style="1" customWidth="1"/>
    <col min="2" max="2" width="7" style="16" customWidth="1"/>
    <col min="3" max="3" width="13.33203125" style="16" customWidth="1"/>
    <col min="4" max="4" width="13.6640625" style="13" hidden="1" customWidth="1"/>
    <col min="5" max="5" width="23" style="1" customWidth="1"/>
    <col min="6" max="6" width="11.6640625" style="1" customWidth="1"/>
    <col min="7" max="7" width="7.664062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52" customWidth="1"/>
    <col min="12" max="12" width="13.33203125" style="1" customWidth="1"/>
    <col min="13" max="13" width="33.5546875" style="1" customWidth="1"/>
    <col min="14" max="16384" width="9.109375" style="1"/>
  </cols>
  <sheetData>
    <row r="1" spans="1:16" ht="15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6" ht="15.75" customHeight="1" x14ac:dyDescent="0.25">
      <c r="A2" s="147" t="s">
        <v>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6" ht="15.75" customHeight="1" x14ac:dyDescent="0.25">
      <c r="A3" s="147" t="s">
        <v>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6" ht="21" x14ac:dyDescent="0.25">
      <c r="A4" s="147" t="s">
        <v>50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6" ht="5.4" customHeight="1" x14ac:dyDescent="0.3">
      <c r="A5" s="114" t="s">
        <v>160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30"/>
    </row>
    <row r="6" spans="1:16" s="2" customFormat="1" ht="28.8" x14ac:dyDescent="0.3">
      <c r="A6" s="148" t="s">
        <v>152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P6" s="30"/>
    </row>
    <row r="7" spans="1:16" s="2" customFormat="1" ht="18" customHeight="1" x14ac:dyDescent="0.25">
      <c r="A7" s="149" t="s">
        <v>18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2" customFormat="1" ht="4.5" customHeight="1" thickBot="1" x14ac:dyDescent="0.3">
      <c r="A8" s="150" t="s">
        <v>160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6" ht="19.5" customHeight="1" thickTop="1" x14ac:dyDescent="0.25">
      <c r="A9" s="151" t="s">
        <v>23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3"/>
    </row>
    <row r="10" spans="1:16" ht="18" customHeight="1" x14ac:dyDescent="0.25">
      <c r="A10" s="154" t="s">
        <v>174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6"/>
    </row>
    <row r="11" spans="1:16" ht="19.5" customHeight="1" x14ac:dyDescent="0.25">
      <c r="A11" s="154" t="s">
        <v>115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6"/>
    </row>
    <row r="12" spans="1:16" ht="5.25" customHeight="1" x14ac:dyDescent="0.25">
      <c r="A12" s="144" t="s">
        <v>160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1:16" ht="15.6" x14ac:dyDescent="0.3">
      <c r="A13" s="44" t="s">
        <v>161</v>
      </c>
      <c r="B13" s="26"/>
      <c r="C13" s="26"/>
      <c r="D13" s="11"/>
      <c r="E13" s="67"/>
      <c r="F13" s="4"/>
      <c r="G13" s="4"/>
      <c r="H13" s="37" t="s">
        <v>163</v>
      </c>
      <c r="I13" s="70"/>
      <c r="J13" s="4"/>
      <c r="K13" s="45"/>
      <c r="L13" s="34"/>
      <c r="M13" s="35" t="s">
        <v>166</v>
      </c>
    </row>
    <row r="14" spans="1:16" ht="15.6" x14ac:dyDescent="0.3">
      <c r="A14" s="20" t="s">
        <v>162</v>
      </c>
      <c r="B14" s="15"/>
      <c r="C14" s="15"/>
      <c r="D14" s="12"/>
      <c r="E14" s="69"/>
      <c r="F14" s="5"/>
      <c r="G14" s="5"/>
      <c r="H14" s="6" t="s">
        <v>164</v>
      </c>
      <c r="I14" s="5"/>
      <c r="J14" s="5"/>
      <c r="K14" s="46"/>
      <c r="L14" s="36"/>
      <c r="M14" s="68" t="s">
        <v>165</v>
      </c>
    </row>
    <row r="15" spans="1:16" ht="14.4" x14ac:dyDescent="0.25">
      <c r="A15" s="137" t="s">
        <v>10</v>
      </c>
      <c r="B15" s="138"/>
      <c r="C15" s="138"/>
      <c r="D15" s="138"/>
      <c r="E15" s="138"/>
      <c r="F15" s="138"/>
      <c r="G15" s="138"/>
      <c r="H15" s="139"/>
      <c r="I15" s="23" t="s">
        <v>1</v>
      </c>
      <c r="J15" s="22"/>
      <c r="K15" s="47"/>
      <c r="L15" s="22"/>
      <c r="M15" s="24"/>
    </row>
    <row r="16" spans="1:16" ht="14.4" x14ac:dyDescent="0.25">
      <c r="A16" s="21" t="s">
        <v>19</v>
      </c>
      <c r="B16" s="17"/>
      <c r="C16" s="17"/>
      <c r="D16" s="14"/>
      <c r="E16" s="10"/>
      <c r="F16" s="7"/>
      <c r="G16" s="10"/>
      <c r="H16" s="9" t="s">
        <v>160</v>
      </c>
      <c r="I16" s="39" t="s">
        <v>167</v>
      </c>
      <c r="J16" s="7"/>
      <c r="K16" s="48"/>
      <c r="L16" s="7"/>
      <c r="M16" s="75"/>
    </row>
    <row r="17" spans="1:13" ht="14.4" x14ac:dyDescent="0.25">
      <c r="A17" s="21" t="s">
        <v>20</v>
      </c>
      <c r="B17" s="17"/>
      <c r="C17" s="17"/>
      <c r="D17" s="14"/>
      <c r="E17" s="9"/>
      <c r="F17" s="7"/>
      <c r="G17" s="10"/>
      <c r="H17" s="9" t="s">
        <v>168</v>
      </c>
      <c r="I17" s="39" t="s">
        <v>41</v>
      </c>
      <c r="J17" s="7"/>
      <c r="K17" s="48"/>
      <c r="L17" s="7"/>
      <c r="M17" s="38"/>
    </row>
    <row r="18" spans="1:13" ht="14.4" x14ac:dyDescent="0.25">
      <c r="A18" s="21" t="s">
        <v>21</v>
      </c>
      <c r="B18" s="17"/>
      <c r="C18" s="17"/>
      <c r="D18" s="14"/>
      <c r="E18" s="9"/>
      <c r="F18" s="7"/>
      <c r="G18" s="10"/>
      <c r="H18" s="9" t="s">
        <v>55</v>
      </c>
      <c r="I18" s="39" t="s">
        <v>42</v>
      </c>
      <c r="J18" s="7"/>
      <c r="K18" s="48"/>
      <c r="L18" s="7"/>
      <c r="M18" s="38"/>
    </row>
    <row r="19" spans="1:13" ht="16.2" thickBot="1" x14ac:dyDescent="0.3">
      <c r="A19" s="21" t="s">
        <v>17</v>
      </c>
      <c r="B19" s="18"/>
      <c r="C19" s="18"/>
      <c r="D19" s="25"/>
      <c r="E19" s="74"/>
      <c r="F19" s="8"/>
      <c r="G19" s="8"/>
      <c r="H19" s="9" t="s">
        <v>56</v>
      </c>
      <c r="I19" s="39" t="s">
        <v>40</v>
      </c>
      <c r="J19" s="7"/>
      <c r="K19" s="48"/>
      <c r="L19" s="77">
        <v>5</v>
      </c>
      <c r="M19" s="78" t="s">
        <v>153</v>
      </c>
    </row>
    <row r="20" spans="1:13" ht="9.75" customHeight="1" thickTop="1" thickBot="1" x14ac:dyDescent="0.3">
      <c r="A20" s="32"/>
      <c r="B20" s="28"/>
      <c r="C20" s="28"/>
      <c r="D20" s="29"/>
      <c r="E20" s="27"/>
      <c r="F20" s="27"/>
      <c r="G20" s="27"/>
      <c r="H20" s="27"/>
      <c r="I20" s="27"/>
      <c r="J20" s="27"/>
      <c r="K20" s="49"/>
      <c r="L20" s="27"/>
      <c r="M20" s="33"/>
    </row>
    <row r="21" spans="1:13" s="3" customFormat="1" ht="21" customHeight="1" thickTop="1" x14ac:dyDescent="0.25">
      <c r="A21" s="140" t="s">
        <v>7</v>
      </c>
      <c r="B21" s="121" t="s">
        <v>14</v>
      </c>
      <c r="C21" s="121" t="s">
        <v>39</v>
      </c>
      <c r="D21" s="142" t="s">
        <v>12</v>
      </c>
      <c r="E21" s="121" t="s">
        <v>2</v>
      </c>
      <c r="F21" s="121" t="s">
        <v>38</v>
      </c>
      <c r="G21" s="121" t="s">
        <v>9</v>
      </c>
      <c r="H21" s="121" t="s">
        <v>15</v>
      </c>
      <c r="I21" s="121" t="s">
        <v>8</v>
      </c>
      <c r="J21" s="121" t="s">
        <v>28</v>
      </c>
      <c r="K21" s="123" t="s">
        <v>24</v>
      </c>
      <c r="L21" s="125" t="s">
        <v>27</v>
      </c>
      <c r="M21" s="127" t="s">
        <v>16</v>
      </c>
    </row>
    <row r="22" spans="1:13" s="3" customFormat="1" ht="13.5" customHeight="1" x14ac:dyDescent="0.25">
      <c r="A22" s="141"/>
      <c r="B22" s="122"/>
      <c r="C22" s="122"/>
      <c r="D22" s="143"/>
      <c r="E22" s="122"/>
      <c r="F22" s="122"/>
      <c r="G22" s="122"/>
      <c r="H22" s="122"/>
      <c r="I22" s="122"/>
      <c r="J22" s="122"/>
      <c r="K22" s="124"/>
      <c r="L22" s="126"/>
      <c r="M22" s="128"/>
    </row>
    <row r="23" spans="1:13" x14ac:dyDescent="0.25">
      <c r="A23" s="87">
        <v>1</v>
      </c>
      <c r="B23" s="88">
        <v>56</v>
      </c>
      <c r="C23" s="89">
        <v>10117684020</v>
      </c>
      <c r="D23" s="90"/>
      <c r="E23" s="91" t="s">
        <v>98</v>
      </c>
      <c r="F23" s="92">
        <v>39268</v>
      </c>
      <c r="G23" s="93" t="s">
        <v>35</v>
      </c>
      <c r="H23" s="81" t="s">
        <v>54</v>
      </c>
      <c r="I23" s="105">
        <v>1.157268518518445E-2</v>
      </c>
      <c r="J23" s="106"/>
      <c r="K23" s="104">
        <f>IFERROR($L$19*3600/(HOUR(I23)*3600+MINUTE(I23)*60+SECOND(I23)),"")</f>
        <v>18</v>
      </c>
      <c r="L23" s="88" t="s">
        <v>35</v>
      </c>
      <c r="M23" s="94"/>
    </row>
    <row r="24" spans="1:13" x14ac:dyDescent="0.25">
      <c r="A24" s="87">
        <v>2</v>
      </c>
      <c r="B24" s="88">
        <v>90</v>
      </c>
      <c r="C24" s="89">
        <v>10113514434</v>
      </c>
      <c r="D24" s="90"/>
      <c r="E24" s="91" t="s">
        <v>141</v>
      </c>
      <c r="F24" s="92">
        <v>39413</v>
      </c>
      <c r="G24" s="93" t="s">
        <v>35</v>
      </c>
      <c r="H24" s="81" t="s">
        <v>145</v>
      </c>
      <c r="I24" s="105">
        <v>1.1792129629625947E-2</v>
      </c>
      <c r="J24" s="106">
        <f>I24-$I$23</f>
        <v>2.1944444444149669E-4</v>
      </c>
      <c r="K24" s="104">
        <f>IFERROR($L$19*3600/(HOUR(I24)*3600+MINUTE(I24)*60+SECOND(I24)),"")</f>
        <v>17.664376840039253</v>
      </c>
      <c r="L24" s="88" t="s">
        <v>35</v>
      </c>
      <c r="M24" s="94"/>
    </row>
    <row r="25" spans="1:13" x14ac:dyDescent="0.25">
      <c r="A25" s="87">
        <v>3</v>
      </c>
      <c r="B25" s="88">
        <v>6</v>
      </c>
      <c r="C25" s="89">
        <v>10125032576</v>
      </c>
      <c r="D25" s="90"/>
      <c r="E25" s="91" t="s">
        <v>59</v>
      </c>
      <c r="F25" s="92">
        <v>39562</v>
      </c>
      <c r="G25" s="93" t="s">
        <v>35</v>
      </c>
      <c r="H25" s="81" t="s">
        <v>25</v>
      </c>
      <c r="I25" s="105">
        <v>1.184942129629174E-2</v>
      </c>
      <c r="J25" s="106">
        <f t="shared" ref="J25:J88" si="0">I25-$I$23</f>
        <v>2.7673611110728968E-4</v>
      </c>
      <c r="K25" s="104">
        <f t="shared" ref="K25:K88" si="1">IFERROR($L$19*3600/(HOUR(I25)*3600+MINUTE(I25)*60+SECOND(I25)),"")</f>
        <v>17.578125</v>
      </c>
      <c r="L25" s="88" t="s">
        <v>35</v>
      </c>
      <c r="M25" s="94"/>
    </row>
    <row r="26" spans="1:13" x14ac:dyDescent="0.25">
      <c r="A26" s="87">
        <v>4</v>
      </c>
      <c r="B26" s="88">
        <v>25</v>
      </c>
      <c r="C26" s="89">
        <v>10128099695</v>
      </c>
      <c r="D26" s="90"/>
      <c r="E26" s="91" t="s">
        <v>75</v>
      </c>
      <c r="F26" s="92">
        <v>39134</v>
      </c>
      <c r="G26" s="93" t="s">
        <v>35</v>
      </c>
      <c r="H26" s="81" t="s">
        <v>57</v>
      </c>
      <c r="I26" s="105">
        <v>1.1923148148146157E-2</v>
      </c>
      <c r="J26" s="106">
        <f t="shared" si="0"/>
        <v>3.504629629617062E-4</v>
      </c>
      <c r="K26" s="104">
        <f t="shared" si="1"/>
        <v>17.475728155339805</v>
      </c>
      <c r="L26" s="88" t="s">
        <v>35</v>
      </c>
      <c r="M26" s="94"/>
    </row>
    <row r="27" spans="1:13" x14ac:dyDescent="0.25">
      <c r="A27" s="87">
        <v>5</v>
      </c>
      <c r="B27" s="88">
        <v>13</v>
      </c>
      <c r="C27" s="89">
        <v>10137270845</v>
      </c>
      <c r="D27" s="90"/>
      <c r="E27" s="91" t="s">
        <v>66</v>
      </c>
      <c r="F27" s="92">
        <v>39844</v>
      </c>
      <c r="G27" s="93" t="s">
        <v>63</v>
      </c>
      <c r="H27" s="81" t="s">
        <v>25</v>
      </c>
      <c r="I27" s="105">
        <v>1.199930555555162E-2</v>
      </c>
      <c r="J27" s="106">
        <f t="shared" si="0"/>
        <v>4.2662037036717004E-4</v>
      </c>
      <c r="K27" s="104">
        <f t="shared" si="1"/>
        <v>17.357762777242044</v>
      </c>
      <c r="L27" s="88" t="s">
        <v>35</v>
      </c>
      <c r="M27" s="94"/>
    </row>
    <row r="28" spans="1:13" x14ac:dyDescent="0.25">
      <c r="A28" s="87">
        <v>6</v>
      </c>
      <c r="B28" s="88">
        <v>44</v>
      </c>
      <c r="C28" s="89">
        <v>10117776774</v>
      </c>
      <c r="D28" s="90"/>
      <c r="E28" s="91" t="s">
        <v>85</v>
      </c>
      <c r="F28" s="92">
        <v>39255</v>
      </c>
      <c r="G28" s="93" t="s">
        <v>35</v>
      </c>
      <c r="H28" s="81" t="s">
        <v>48</v>
      </c>
      <c r="I28" s="105">
        <v>1.2084837962959005E-2</v>
      </c>
      <c r="J28" s="106">
        <f t="shared" si="0"/>
        <v>5.1215277777455492E-4</v>
      </c>
      <c r="K28" s="104">
        <f t="shared" si="1"/>
        <v>17.241379310344829</v>
      </c>
      <c r="L28" s="88"/>
      <c r="M28" s="94"/>
    </row>
    <row r="29" spans="1:13" x14ac:dyDescent="0.25">
      <c r="A29" s="87">
        <v>7</v>
      </c>
      <c r="B29" s="88">
        <v>11</v>
      </c>
      <c r="C29" s="89">
        <v>10127617931</v>
      </c>
      <c r="D29" s="90"/>
      <c r="E29" s="91" t="s">
        <v>64</v>
      </c>
      <c r="F29" s="92">
        <v>39814</v>
      </c>
      <c r="G29" s="93" t="s">
        <v>43</v>
      </c>
      <c r="H29" s="81" t="s">
        <v>25</v>
      </c>
      <c r="I29" s="105">
        <v>1.2094328703699642E-2</v>
      </c>
      <c r="J29" s="106">
        <f t="shared" si="0"/>
        <v>5.2164351851519131E-4</v>
      </c>
      <c r="K29" s="104">
        <f t="shared" si="1"/>
        <v>17.224880382775119</v>
      </c>
      <c r="L29" s="88"/>
      <c r="M29" s="94"/>
    </row>
    <row r="30" spans="1:13" x14ac:dyDescent="0.25">
      <c r="A30" s="87">
        <v>8</v>
      </c>
      <c r="B30" s="88">
        <v>10</v>
      </c>
      <c r="C30" s="89">
        <v>10127774848</v>
      </c>
      <c r="D30" s="90"/>
      <c r="E30" s="91" t="s">
        <v>62</v>
      </c>
      <c r="F30" s="92">
        <v>39967</v>
      </c>
      <c r="G30" s="93" t="s">
        <v>63</v>
      </c>
      <c r="H30" s="81" t="s">
        <v>25</v>
      </c>
      <c r="I30" s="105">
        <v>1.2185879629625251E-2</v>
      </c>
      <c r="J30" s="106">
        <f t="shared" si="0"/>
        <v>6.1319444444080107E-4</v>
      </c>
      <c r="K30" s="104">
        <f t="shared" si="1"/>
        <v>17.094017094017094</v>
      </c>
      <c r="L30" s="88"/>
      <c r="M30" s="94"/>
    </row>
    <row r="31" spans="1:13" x14ac:dyDescent="0.25">
      <c r="A31" s="87">
        <v>9</v>
      </c>
      <c r="B31" s="88">
        <v>152</v>
      </c>
      <c r="C31" s="89">
        <v>10081558893</v>
      </c>
      <c r="D31" s="90"/>
      <c r="E31" s="91" t="s">
        <v>157</v>
      </c>
      <c r="F31" s="92">
        <v>39505</v>
      </c>
      <c r="G31" s="93" t="s">
        <v>35</v>
      </c>
      <c r="H31" s="81" t="s">
        <v>25</v>
      </c>
      <c r="I31" s="105">
        <v>1.219120370370208E-2</v>
      </c>
      <c r="J31" s="106">
        <f t="shared" si="0"/>
        <v>6.1851851851763007E-4</v>
      </c>
      <c r="K31" s="104">
        <f t="shared" si="1"/>
        <v>17.094017094017094</v>
      </c>
      <c r="L31" s="88"/>
      <c r="M31" s="94"/>
    </row>
    <row r="32" spans="1:13" x14ac:dyDescent="0.25">
      <c r="A32" s="87">
        <v>10</v>
      </c>
      <c r="B32" s="88">
        <v>67</v>
      </c>
      <c r="C32" s="89">
        <v>10127116763</v>
      </c>
      <c r="D32" s="90"/>
      <c r="E32" s="91" t="s">
        <v>104</v>
      </c>
      <c r="F32" s="92">
        <v>39504</v>
      </c>
      <c r="G32" s="93" t="s">
        <v>43</v>
      </c>
      <c r="H32" s="81" t="s">
        <v>45</v>
      </c>
      <c r="I32" s="105">
        <v>1.2203240740737531E-2</v>
      </c>
      <c r="J32" s="106">
        <f t="shared" si="0"/>
        <v>6.3055555555308063E-4</v>
      </c>
      <c r="K32" s="104">
        <f t="shared" si="1"/>
        <v>17.077798861480076</v>
      </c>
      <c r="L32" s="88"/>
      <c r="M32" s="94"/>
    </row>
    <row r="33" spans="1:13" x14ac:dyDescent="0.25">
      <c r="A33" s="87">
        <v>11</v>
      </c>
      <c r="B33" s="88">
        <v>69</v>
      </c>
      <c r="C33" s="89">
        <v>10115078760</v>
      </c>
      <c r="D33" s="90"/>
      <c r="E33" s="91" t="s">
        <v>105</v>
      </c>
      <c r="F33" s="92">
        <v>39380</v>
      </c>
      <c r="G33" s="93" t="s">
        <v>35</v>
      </c>
      <c r="H33" s="81" t="s">
        <v>45</v>
      </c>
      <c r="I33" s="105">
        <v>1.2241087962960195E-2</v>
      </c>
      <c r="J33" s="106">
        <f t="shared" si="0"/>
        <v>6.6840277777574508E-4</v>
      </c>
      <c r="K33" s="104">
        <f t="shared" si="1"/>
        <v>17.013232514177695</v>
      </c>
      <c r="L33" s="88"/>
      <c r="M33" s="94"/>
    </row>
    <row r="34" spans="1:13" x14ac:dyDescent="0.25">
      <c r="A34" s="87">
        <v>12</v>
      </c>
      <c r="B34" s="88">
        <v>151</v>
      </c>
      <c r="C34" s="89">
        <v>10127364115</v>
      </c>
      <c r="D34" s="90"/>
      <c r="E34" s="91" t="s">
        <v>156</v>
      </c>
      <c r="F34" s="92">
        <v>39623</v>
      </c>
      <c r="G34" s="93" t="s">
        <v>43</v>
      </c>
      <c r="H34" s="81" t="s">
        <v>25</v>
      </c>
      <c r="I34" s="105">
        <v>1.2273958333331114E-2</v>
      </c>
      <c r="J34" s="106">
        <f t="shared" si="0"/>
        <v>7.0127314814666386E-4</v>
      </c>
      <c r="K34" s="104">
        <f t="shared" si="1"/>
        <v>16.981132075471699</v>
      </c>
      <c r="L34" s="88"/>
      <c r="M34" s="94"/>
    </row>
    <row r="35" spans="1:13" x14ac:dyDescent="0.25">
      <c r="A35" s="87">
        <v>13</v>
      </c>
      <c r="B35" s="88">
        <v>14</v>
      </c>
      <c r="C35" s="89">
        <v>10137271047</v>
      </c>
      <c r="D35" s="90"/>
      <c r="E35" s="91" t="s">
        <v>67</v>
      </c>
      <c r="F35" s="92">
        <v>40018</v>
      </c>
      <c r="G35" s="93" t="s">
        <v>63</v>
      </c>
      <c r="H35" s="81" t="s">
        <v>25</v>
      </c>
      <c r="I35" s="105">
        <v>1.2299652777773451E-2</v>
      </c>
      <c r="J35" s="106">
        <f t="shared" si="0"/>
        <v>7.2696759258900068E-4</v>
      </c>
      <c r="K35" s="104">
        <f t="shared" si="1"/>
        <v>16.933207902163687</v>
      </c>
      <c r="L35" s="88"/>
      <c r="M35" s="94"/>
    </row>
    <row r="36" spans="1:13" x14ac:dyDescent="0.25">
      <c r="A36" s="87">
        <v>14</v>
      </c>
      <c r="B36" s="88">
        <v>45</v>
      </c>
      <c r="C36" s="89">
        <v>10119123155</v>
      </c>
      <c r="D36" s="90"/>
      <c r="E36" s="91" t="s">
        <v>86</v>
      </c>
      <c r="F36" s="92">
        <v>39607</v>
      </c>
      <c r="G36" s="93" t="s">
        <v>43</v>
      </c>
      <c r="H36" s="81" t="s">
        <v>48</v>
      </c>
      <c r="I36" s="105">
        <v>1.2329050925921403E-2</v>
      </c>
      <c r="J36" s="106">
        <f t="shared" si="0"/>
        <v>7.5636574073695284E-4</v>
      </c>
      <c r="K36" s="104">
        <f t="shared" si="1"/>
        <v>16.901408450704224</v>
      </c>
      <c r="L36" s="88"/>
      <c r="M36" s="94"/>
    </row>
    <row r="37" spans="1:13" x14ac:dyDescent="0.25">
      <c r="A37" s="87">
        <v>15</v>
      </c>
      <c r="B37" s="88">
        <v>24</v>
      </c>
      <c r="C37" s="89">
        <v>10136971963</v>
      </c>
      <c r="D37" s="90"/>
      <c r="E37" s="91" t="s">
        <v>74</v>
      </c>
      <c r="F37" s="92">
        <v>39973</v>
      </c>
      <c r="G37" s="93" t="s">
        <v>63</v>
      </c>
      <c r="H37" s="81" t="s">
        <v>25</v>
      </c>
      <c r="I37" s="105">
        <v>1.2366898148146399E-2</v>
      </c>
      <c r="J37" s="106">
        <f t="shared" si="0"/>
        <v>7.9421296296194877E-4</v>
      </c>
      <c r="K37" s="104">
        <f t="shared" si="1"/>
        <v>16.853932584269664</v>
      </c>
      <c r="L37" s="88"/>
      <c r="M37" s="94"/>
    </row>
    <row r="38" spans="1:13" x14ac:dyDescent="0.25">
      <c r="A38" s="87">
        <v>16</v>
      </c>
      <c r="B38" s="88">
        <v>16</v>
      </c>
      <c r="C38" s="89">
        <v>10104652068</v>
      </c>
      <c r="D38" s="90"/>
      <c r="E38" s="91" t="s">
        <v>69</v>
      </c>
      <c r="F38" s="92">
        <v>39101</v>
      </c>
      <c r="G38" s="93" t="s">
        <v>43</v>
      </c>
      <c r="H38" s="81" t="s">
        <v>25</v>
      </c>
      <c r="I38" s="105">
        <v>1.2468055555553581E-2</v>
      </c>
      <c r="J38" s="106">
        <f t="shared" si="0"/>
        <v>8.953703703691307E-4</v>
      </c>
      <c r="K38" s="104">
        <f t="shared" si="1"/>
        <v>16.713091922005571</v>
      </c>
      <c r="L38" s="88"/>
      <c r="M38" s="94"/>
    </row>
    <row r="39" spans="1:13" ht="27.6" x14ac:dyDescent="0.25">
      <c r="A39" s="87">
        <v>17</v>
      </c>
      <c r="B39" s="88">
        <v>93</v>
      </c>
      <c r="C39" s="89">
        <v>10129111832</v>
      </c>
      <c r="D39" s="90"/>
      <c r="E39" s="91" t="s">
        <v>144</v>
      </c>
      <c r="F39" s="92">
        <v>39838</v>
      </c>
      <c r="G39" s="93" t="s">
        <v>43</v>
      </c>
      <c r="H39" s="81" t="s">
        <v>145</v>
      </c>
      <c r="I39" s="105">
        <v>1.2520601851848334E-2</v>
      </c>
      <c r="J39" s="106">
        <f t="shared" si="0"/>
        <v>9.4791666666388386E-4</v>
      </c>
      <c r="K39" s="104">
        <f t="shared" si="1"/>
        <v>16.635859519408502</v>
      </c>
      <c r="L39" s="88"/>
      <c r="M39" s="94" t="s">
        <v>159</v>
      </c>
    </row>
    <row r="40" spans="1:13" x14ac:dyDescent="0.25">
      <c r="A40" s="87">
        <v>18</v>
      </c>
      <c r="B40" s="88">
        <v>46</v>
      </c>
      <c r="C40" s="89">
        <v>10132637275</v>
      </c>
      <c r="D40" s="90"/>
      <c r="E40" s="91" t="s">
        <v>87</v>
      </c>
      <c r="F40" s="92">
        <v>40070</v>
      </c>
      <c r="G40" s="93" t="s">
        <v>43</v>
      </c>
      <c r="H40" s="81" t="s">
        <v>48</v>
      </c>
      <c r="I40" s="105">
        <v>1.2532638888884562E-2</v>
      </c>
      <c r="J40" s="106">
        <f t="shared" si="0"/>
        <v>9.5995370370011157E-4</v>
      </c>
      <c r="K40" s="104">
        <f t="shared" si="1"/>
        <v>16.62049861495845</v>
      </c>
      <c r="L40" s="88"/>
      <c r="M40" s="94"/>
    </row>
    <row r="41" spans="1:13" x14ac:dyDescent="0.25">
      <c r="A41" s="87">
        <v>19</v>
      </c>
      <c r="B41" s="88">
        <v>50</v>
      </c>
      <c r="C41" s="89">
        <v>10117450816</v>
      </c>
      <c r="D41" s="90"/>
      <c r="E41" s="91" t="s">
        <v>91</v>
      </c>
      <c r="F41" s="92">
        <v>39264</v>
      </c>
      <c r="G41" s="93" t="s">
        <v>35</v>
      </c>
      <c r="H41" s="81" t="s">
        <v>92</v>
      </c>
      <c r="I41" s="105">
        <v>1.2579976851851138E-2</v>
      </c>
      <c r="J41" s="106">
        <f t="shared" si="0"/>
        <v>1.0072916666666876E-3</v>
      </c>
      <c r="K41" s="104">
        <f t="shared" si="1"/>
        <v>16.559337626494941</v>
      </c>
      <c r="L41" s="88"/>
      <c r="M41" s="94"/>
    </row>
    <row r="42" spans="1:13" x14ac:dyDescent="0.25">
      <c r="A42" s="87">
        <v>20</v>
      </c>
      <c r="B42" s="88">
        <v>52</v>
      </c>
      <c r="C42" s="89">
        <v>10122947682</v>
      </c>
      <c r="D42" s="90"/>
      <c r="E42" s="91" t="s">
        <v>94</v>
      </c>
      <c r="F42" s="92">
        <v>39085</v>
      </c>
      <c r="G42" s="93" t="s">
        <v>43</v>
      </c>
      <c r="H42" s="81" t="s">
        <v>92</v>
      </c>
      <c r="I42" s="105">
        <v>1.2600462962962633E-2</v>
      </c>
      <c r="J42" s="106">
        <f t="shared" si="0"/>
        <v>1.0277777777781827E-3</v>
      </c>
      <c r="K42" s="104">
        <f t="shared" si="1"/>
        <v>16.528925619834709</v>
      </c>
      <c r="L42" s="88"/>
      <c r="M42" s="94"/>
    </row>
    <row r="43" spans="1:13" x14ac:dyDescent="0.25">
      <c r="A43" s="87">
        <v>21</v>
      </c>
      <c r="B43" s="88">
        <v>87</v>
      </c>
      <c r="C43" s="89">
        <v>10140572683</v>
      </c>
      <c r="D43" s="90"/>
      <c r="E43" s="91" t="s">
        <v>138</v>
      </c>
      <c r="F43" s="92">
        <v>39626</v>
      </c>
      <c r="G43" s="93" t="s">
        <v>43</v>
      </c>
      <c r="H43" s="81" t="s">
        <v>145</v>
      </c>
      <c r="I43" s="105">
        <v>1.2622106481478323E-2</v>
      </c>
      <c r="J43" s="106">
        <f t="shared" si="0"/>
        <v>1.0494212962938732E-3</v>
      </c>
      <c r="K43" s="104">
        <f t="shared" si="1"/>
        <v>16.498625114573784</v>
      </c>
      <c r="L43" s="88"/>
      <c r="M43" s="94"/>
    </row>
    <row r="44" spans="1:13" x14ac:dyDescent="0.25">
      <c r="A44" s="87">
        <v>22</v>
      </c>
      <c r="B44" s="88">
        <v>7</v>
      </c>
      <c r="C44" s="89">
        <v>10124975487</v>
      </c>
      <c r="D44" s="90"/>
      <c r="E44" s="91" t="s">
        <v>60</v>
      </c>
      <c r="F44" s="92">
        <v>39749</v>
      </c>
      <c r="G44" s="93" t="s">
        <v>35</v>
      </c>
      <c r="H44" s="81" t="s">
        <v>25</v>
      </c>
      <c r="I44" s="105">
        <v>1.2635879629625757E-2</v>
      </c>
      <c r="J44" s="106">
        <f t="shared" si="0"/>
        <v>1.0631944444413066E-3</v>
      </c>
      <c r="K44" s="104">
        <f t="shared" si="1"/>
        <v>16.483516483516482</v>
      </c>
      <c r="L44" s="88"/>
      <c r="M44" s="94"/>
    </row>
    <row r="45" spans="1:13" x14ac:dyDescent="0.25">
      <c r="A45" s="87">
        <v>23</v>
      </c>
      <c r="B45" s="88">
        <v>91</v>
      </c>
      <c r="C45" s="89">
        <v>10129112943</v>
      </c>
      <c r="D45" s="90"/>
      <c r="E45" s="91" t="s">
        <v>142</v>
      </c>
      <c r="F45" s="92">
        <v>39637</v>
      </c>
      <c r="G45" s="93" t="s">
        <v>43</v>
      </c>
      <c r="H45" s="81" t="s">
        <v>145</v>
      </c>
      <c r="I45" s="105">
        <v>1.2640624999997074E-2</v>
      </c>
      <c r="J45" s="106">
        <f t="shared" si="0"/>
        <v>1.067939814812624E-3</v>
      </c>
      <c r="K45" s="104">
        <f t="shared" si="1"/>
        <v>16.483516483516482</v>
      </c>
      <c r="L45" s="88"/>
      <c r="M45" s="94"/>
    </row>
    <row r="46" spans="1:13" x14ac:dyDescent="0.25">
      <c r="A46" s="87">
        <v>24</v>
      </c>
      <c r="B46" s="88">
        <v>61</v>
      </c>
      <c r="C46" s="89">
        <v>10131918869</v>
      </c>
      <c r="D46" s="90"/>
      <c r="E46" s="91" t="s">
        <v>102</v>
      </c>
      <c r="F46" s="92">
        <v>39734</v>
      </c>
      <c r="G46" s="93" t="s">
        <v>43</v>
      </c>
      <c r="H46" s="81" t="s">
        <v>45</v>
      </c>
      <c r="I46" s="105">
        <v>1.2661458333330655E-2</v>
      </c>
      <c r="J46" s="106">
        <f t="shared" si="0"/>
        <v>1.0887731481462048E-3</v>
      </c>
      <c r="K46" s="104">
        <f t="shared" si="1"/>
        <v>16.453382084095065</v>
      </c>
      <c r="L46" s="88"/>
      <c r="M46" s="94"/>
    </row>
    <row r="47" spans="1:13" ht="27.6" x14ac:dyDescent="0.25">
      <c r="A47" s="87">
        <v>25</v>
      </c>
      <c r="B47" s="89">
        <v>153</v>
      </c>
      <c r="C47" s="89">
        <v>10123679933</v>
      </c>
      <c r="D47" s="90"/>
      <c r="E47" s="91" t="s">
        <v>154</v>
      </c>
      <c r="F47" s="92">
        <v>39300</v>
      </c>
      <c r="G47" s="93" t="s">
        <v>35</v>
      </c>
      <c r="H47" s="81" t="s">
        <v>155</v>
      </c>
      <c r="I47" s="105">
        <v>1.2717708333333244E-2</v>
      </c>
      <c r="J47" s="106">
        <f t="shared" si="0"/>
        <v>1.1450231481487938E-3</v>
      </c>
      <c r="K47" s="104">
        <f t="shared" si="1"/>
        <v>16.378525932666061</v>
      </c>
      <c r="L47" s="88"/>
      <c r="M47" s="94"/>
    </row>
    <row r="48" spans="1:13" x14ac:dyDescent="0.25">
      <c r="A48" s="87">
        <v>26</v>
      </c>
      <c r="B48" s="88">
        <v>12</v>
      </c>
      <c r="C48" s="89">
        <v>10137270643</v>
      </c>
      <c r="D48" s="90"/>
      <c r="E48" s="91" t="s">
        <v>65</v>
      </c>
      <c r="F48" s="92">
        <v>39897</v>
      </c>
      <c r="G48" s="93" t="s">
        <v>63</v>
      </c>
      <c r="H48" s="81" t="s">
        <v>25</v>
      </c>
      <c r="I48" s="105">
        <v>1.2824305555551807E-2</v>
      </c>
      <c r="J48" s="106">
        <f t="shared" si="0"/>
        <v>1.2516203703673567E-3</v>
      </c>
      <c r="K48" s="104">
        <f t="shared" si="1"/>
        <v>16.245487364620939</v>
      </c>
      <c r="L48" s="88"/>
      <c r="M48" s="94"/>
    </row>
    <row r="49" spans="1:13" x14ac:dyDescent="0.25">
      <c r="A49" s="87">
        <v>27</v>
      </c>
      <c r="B49" s="88">
        <v>49</v>
      </c>
      <c r="C49" s="89">
        <v>10140697672</v>
      </c>
      <c r="D49" s="90"/>
      <c r="E49" s="91" t="s">
        <v>90</v>
      </c>
      <c r="F49" s="92">
        <v>40036</v>
      </c>
      <c r="G49" s="93" t="s">
        <v>43</v>
      </c>
      <c r="H49" s="81" t="s">
        <v>48</v>
      </c>
      <c r="I49" s="105">
        <v>1.2824768518514662E-2</v>
      </c>
      <c r="J49" s="106">
        <f t="shared" si="0"/>
        <v>1.2520833333302117E-3</v>
      </c>
      <c r="K49" s="104">
        <f t="shared" si="1"/>
        <v>16.245487364620939</v>
      </c>
      <c r="L49" s="88"/>
      <c r="M49" s="94"/>
    </row>
    <row r="50" spans="1:13" x14ac:dyDescent="0.25">
      <c r="A50" s="87">
        <v>28</v>
      </c>
      <c r="B50" s="88">
        <v>38</v>
      </c>
      <c r="C50" s="89">
        <v>10109564413</v>
      </c>
      <c r="D50" s="90"/>
      <c r="E50" s="91" t="s">
        <v>80</v>
      </c>
      <c r="F50" s="92">
        <v>39437</v>
      </c>
      <c r="G50" s="93" t="s">
        <v>35</v>
      </c>
      <c r="H50" s="81" t="s">
        <v>47</v>
      </c>
      <c r="I50" s="105">
        <v>1.2835300925922333E-2</v>
      </c>
      <c r="J50" s="106">
        <f t="shared" si="0"/>
        <v>1.2626157407378824E-3</v>
      </c>
      <c r="K50" s="104">
        <f t="shared" si="1"/>
        <v>16.230838593327324</v>
      </c>
      <c r="L50" s="88"/>
      <c r="M50" s="94"/>
    </row>
    <row r="51" spans="1:13" x14ac:dyDescent="0.25">
      <c r="A51" s="87">
        <v>29</v>
      </c>
      <c r="B51" s="88">
        <v>74</v>
      </c>
      <c r="C51" s="89">
        <v>10131547744</v>
      </c>
      <c r="D51" s="90"/>
      <c r="E51" s="91" t="s">
        <v>130</v>
      </c>
      <c r="F51" s="92">
        <v>40041</v>
      </c>
      <c r="G51" s="93" t="s">
        <v>43</v>
      </c>
      <c r="H51" s="81" t="s">
        <v>45</v>
      </c>
      <c r="I51" s="105">
        <v>1.2910763888886345E-2</v>
      </c>
      <c r="J51" s="106">
        <f t="shared" si="0"/>
        <v>1.3380787037018949E-3</v>
      </c>
      <c r="K51" s="104">
        <f t="shared" si="1"/>
        <v>16.143497757847534</v>
      </c>
      <c r="L51" s="88"/>
      <c r="M51" s="94"/>
    </row>
    <row r="52" spans="1:13" x14ac:dyDescent="0.25">
      <c r="A52" s="87">
        <v>30</v>
      </c>
      <c r="B52" s="88">
        <v>33</v>
      </c>
      <c r="C52" s="89">
        <v>10114465337</v>
      </c>
      <c r="D52" s="90"/>
      <c r="E52" s="91" t="s">
        <v>78</v>
      </c>
      <c r="F52" s="92">
        <v>39338</v>
      </c>
      <c r="G52" s="93" t="s">
        <v>35</v>
      </c>
      <c r="H52" s="81" t="s">
        <v>47</v>
      </c>
      <c r="I52" s="105">
        <v>1.304594907407064E-2</v>
      </c>
      <c r="J52" s="106">
        <f t="shared" si="0"/>
        <v>1.4732638888861893E-3</v>
      </c>
      <c r="K52" s="104">
        <f t="shared" si="1"/>
        <v>15.971606033717835</v>
      </c>
      <c r="L52" s="88"/>
      <c r="M52" s="94"/>
    </row>
    <row r="53" spans="1:13" x14ac:dyDescent="0.25">
      <c r="A53" s="87">
        <v>31</v>
      </c>
      <c r="B53" s="88">
        <v>51</v>
      </c>
      <c r="C53" s="89">
        <v>10117452331</v>
      </c>
      <c r="D53" s="90"/>
      <c r="E53" s="91" t="s">
        <v>93</v>
      </c>
      <c r="F53" s="92">
        <v>39085</v>
      </c>
      <c r="G53" s="93" t="s">
        <v>35</v>
      </c>
      <c r="H53" s="81" t="s">
        <v>92</v>
      </c>
      <c r="I53" s="105">
        <v>1.3177893518517725E-2</v>
      </c>
      <c r="J53" s="106">
        <f t="shared" si="0"/>
        <v>1.6052083333332745E-3</v>
      </c>
      <c r="K53" s="104">
        <f t="shared" si="1"/>
        <v>15.803336259877085</v>
      </c>
      <c r="L53" s="88"/>
      <c r="M53" s="94"/>
    </row>
    <row r="54" spans="1:13" x14ac:dyDescent="0.25">
      <c r="A54" s="87">
        <v>32</v>
      </c>
      <c r="B54" s="88">
        <v>27</v>
      </c>
      <c r="C54" s="89">
        <v>10132195927</v>
      </c>
      <c r="D54" s="90"/>
      <c r="E54" s="91" t="s">
        <v>122</v>
      </c>
      <c r="F54" s="92">
        <v>39650</v>
      </c>
      <c r="G54" s="93" t="s">
        <v>43</v>
      </c>
      <c r="H54" s="81" t="s">
        <v>57</v>
      </c>
      <c r="I54" s="105">
        <v>1.3219444444442285E-2</v>
      </c>
      <c r="J54" s="106">
        <f t="shared" si="0"/>
        <v>1.6467592592578351E-3</v>
      </c>
      <c r="K54" s="104">
        <f t="shared" si="1"/>
        <v>15.761821366024519</v>
      </c>
      <c r="L54" s="88"/>
      <c r="M54" s="94"/>
    </row>
    <row r="55" spans="1:13" x14ac:dyDescent="0.25">
      <c r="A55" s="87">
        <v>33</v>
      </c>
      <c r="B55" s="88">
        <v>47</v>
      </c>
      <c r="C55" s="89">
        <v>10132607973</v>
      </c>
      <c r="D55" s="90"/>
      <c r="E55" s="91" t="s">
        <v>88</v>
      </c>
      <c r="F55" s="92">
        <v>40063</v>
      </c>
      <c r="G55" s="93" t="s">
        <v>43</v>
      </c>
      <c r="H55" s="81" t="s">
        <v>48</v>
      </c>
      <c r="I55" s="105">
        <v>1.3255787037032341E-2</v>
      </c>
      <c r="J55" s="106">
        <f t="shared" si="0"/>
        <v>1.6831018518478902E-3</v>
      </c>
      <c r="K55" s="104">
        <f t="shared" si="1"/>
        <v>15.720524017467248</v>
      </c>
      <c r="L55" s="88"/>
      <c r="M55" s="94"/>
    </row>
    <row r="56" spans="1:13" x14ac:dyDescent="0.25">
      <c r="A56" s="87">
        <v>34</v>
      </c>
      <c r="B56" s="88">
        <v>92</v>
      </c>
      <c r="C56" s="89">
        <v>10129113044</v>
      </c>
      <c r="D56" s="90"/>
      <c r="E56" s="91" t="s">
        <v>143</v>
      </c>
      <c r="F56" s="92">
        <v>39637</v>
      </c>
      <c r="G56" s="93" t="s">
        <v>43</v>
      </c>
      <c r="H56" s="81" t="s">
        <v>145</v>
      </c>
      <c r="I56" s="105">
        <v>1.3343171296292922E-2</v>
      </c>
      <c r="J56" s="106">
        <f t="shared" si="0"/>
        <v>1.7704861111084713E-3</v>
      </c>
      <c r="K56" s="104">
        <f t="shared" si="1"/>
        <v>15.611448395490026</v>
      </c>
      <c r="L56" s="88"/>
      <c r="M56" s="94"/>
    </row>
    <row r="57" spans="1:13" x14ac:dyDescent="0.25">
      <c r="A57" s="87">
        <v>35</v>
      </c>
      <c r="B57" s="88">
        <v>19</v>
      </c>
      <c r="C57" s="89">
        <v>10111188252</v>
      </c>
      <c r="D57" s="90"/>
      <c r="E57" s="91" t="s">
        <v>72</v>
      </c>
      <c r="F57" s="92">
        <v>39157</v>
      </c>
      <c r="G57" s="93" t="s">
        <v>43</v>
      </c>
      <c r="H57" s="81" t="s">
        <v>25</v>
      </c>
      <c r="I57" s="105">
        <v>1.3356018518517032E-2</v>
      </c>
      <c r="J57" s="106">
        <f t="shared" si="0"/>
        <v>1.7833333333325818E-3</v>
      </c>
      <c r="K57" s="104">
        <f t="shared" si="1"/>
        <v>15.59792027729636</v>
      </c>
      <c r="L57" s="88"/>
      <c r="M57" s="94"/>
    </row>
    <row r="58" spans="1:13" x14ac:dyDescent="0.25">
      <c r="A58" s="87">
        <v>36</v>
      </c>
      <c r="B58" s="88">
        <v>8</v>
      </c>
      <c r="C58" s="89">
        <v>10137268320</v>
      </c>
      <c r="D58" s="90"/>
      <c r="E58" s="91" t="s">
        <v>61</v>
      </c>
      <c r="F58" s="92">
        <v>39488</v>
      </c>
      <c r="G58" s="93" t="s">
        <v>35</v>
      </c>
      <c r="H58" s="81" t="s">
        <v>25</v>
      </c>
      <c r="I58" s="105">
        <v>1.3399305555551355E-2</v>
      </c>
      <c r="J58" s="106">
        <f t="shared" si="0"/>
        <v>1.8266203703669048E-3</v>
      </c>
      <c r="K58" s="104">
        <f t="shared" si="1"/>
        <v>15.544041450777202</v>
      </c>
      <c r="L58" s="88"/>
      <c r="M58" s="94"/>
    </row>
    <row r="59" spans="1:13" ht="27.6" x14ac:dyDescent="0.25">
      <c r="A59" s="87">
        <v>37</v>
      </c>
      <c r="B59" s="88">
        <v>150</v>
      </c>
      <c r="C59" s="89">
        <v>10117276418</v>
      </c>
      <c r="D59" s="90"/>
      <c r="E59" s="91" t="s">
        <v>150</v>
      </c>
      <c r="F59" s="92">
        <v>39475</v>
      </c>
      <c r="G59" s="93" t="s">
        <v>35</v>
      </c>
      <c r="H59" s="81" t="s">
        <v>151</v>
      </c>
      <c r="I59" s="105">
        <v>1.3426388888888752E-2</v>
      </c>
      <c r="J59" s="106">
        <f t="shared" si="0"/>
        <v>1.8537037037043014E-3</v>
      </c>
      <c r="K59" s="104">
        <f t="shared" si="1"/>
        <v>15.517241379310345</v>
      </c>
      <c r="L59" s="88"/>
      <c r="M59" s="94" t="s">
        <v>159</v>
      </c>
    </row>
    <row r="60" spans="1:13" x14ac:dyDescent="0.25">
      <c r="A60" s="87">
        <v>38</v>
      </c>
      <c r="B60" s="88">
        <v>53</v>
      </c>
      <c r="C60" s="89">
        <v>10117457583</v>
      </c>
      <c r="D60" s="90"/>
      <c r="E60" s="91" t="s">
        <v>95</v>
      </c>
      <c r="F60" s="92">
        <v>39153</v>
      </c>
      <c r="G60" s="93" t="s">
        <v>35</v>
      </c>
      <c r="H60" s="81" t="s">
        <v>92</v>
      </c>
      <c r="I60" s="105">
        <v>1.3558101851851634E-2</v>
      </c>
      <c r="J60" s="106">
        <f t="shared" si="0"/>
        <v>1.9854166666671835E-3</v>
      </c>
      <c r="K60" s="104">
        <f t="shared" si="1"/>
        <v>15.371477369769428</v>
      </c>
      <c r="L60" s="88"/>
      <c r="M60" s="94"/>
    </row>
    <row r="61" spans="1:13" x14ac:dyDescent="0.25">
      <c r="A61" s="87">
        <v>39</v>
      </c>
      <c r="B61" s="88">
        <v>28</v>
      </c>
      <c r="C61" s="89">
        <v>10126006923</v>
      </c>
      <c r="D61" s="90"/>
      <c r="E61" s="91" t="s">
        <v>123</v>
      </c>
      <c r="F61" s="92">
        <v>39312</v>
      </c>
      <c r="G61" s="93" t="s">
        <v>63</v>
      </c>
      <c r="H61" s="81" t="s">
        <v>57</v>
      </c>
      <c r="I61" s="105">
        <v>1.3576388888886293E-2</v>
      </c>
      <c r="J61" s="106">
        <f t="shared" si="0"/>
        <v>2.0037037037018424E-3</v>
      </c>
      <c r="K61" s="104">
        <f t="shared" si="1"/>
        <v>15.345268542199488</v>
      </c>
      <c r="L61" s="88"/>
      <c r="M61" s="94"/>
    </row>
    <row r="62" spans="1:13" ht="27.6" x14ac:dyDescent="0.25">
      <c r="A62" s="87">
        <v>40</v>
      </c>
      <c r="B62" s="88">
        <v>26</v>
      </c>
      <c r="C62" s="89">
        <v>10125322061</v>
      </c>
      <c r="D62" s="90"/>
      <c r="E62" s="91" t="s">
        <v>121</v>
      </c>
      <c r="F62" s="92">
        <v>39225</v>
      </c>
      <c r="G62" s="93" t="s">
        <v>63</v>
      </c>
      <c r="H62" s="81" t="s">
        <v>57</v>
      </c>
      <c r="I62" s="105">
        <v>1.366296296296049E-2</v>
      </c>
      <c r="J62" s="106">
        <f t="shared" si="0"/>
        <v>2.0902777777760395E-3</v>
      </c>
      <c r="K62" s="104">
        <f t="shared" si="1"/>
        <v>15.254237288135593</v>
      </c>
      <c r="L62" s="88"/>
      <c r="M62" s="94" t="s">
        <v>159</v>
      </c>
    </row>
    <row r="63" spans="1:13" x14ac:dyDescent="0.25">
      <c r="A63" s="87">
        <v>41</v>
      </c>
      <c r="B63" s="88">
        <v>70</v>
      </c>
      <c r="C63" s="89">
        <v>10104689858</v>
      </c>
      <c r="D63" s="90"/>
      <c r="E63" s="91" t="s">
        <v>106</v>
      </c>
      <c r="F63" s="92">
        <v>39216</v>
      </c>
      <c r="G63" s="93" t="s">
        <v>35</v>
      </c>
      <c r="H63" s="81" t="s">
        <v>45</v>
      </c>
      <c r="I63" s="105">
        <v>1.3677893518515338E-2</v>
      </c>
      <c r="J63" s="106">
        <f t="shared" si="0"/>
        <v>2.105208333330888E-3</v>
      </c>
      <c r="K63" s="104">
        <f t="shared" si="1"/>
        <v>15.228426395939087</v>
      </c>
      <c r="L63" s="88"/>
      <c r="M63" s="94"/>
    </row>
    <row r="64" spans="1:13" x14ac:dyDescent="0.25">
      <c r="A64" s="87">
        <v>42</v>
      </c>
      <c r="B64" s="88">
        <v>48</v>
      </c>
      <c r="C64" s="89">
        <v>10140729705</v>
      </c>
      <c r="D64" s="90"/>
      <c r="E64" s="91" t="s">
        <v>89</v>
      </c>
      <c r="F64" s="92">
        <v>39832</v>
      </c>
      <c r="G64" s="93" t="s">
        <v>43</v>
      </c>
      <c r="H64" s="81" t="s">
        <v>48</v>
      </c>
      <c r="I64" s="105">
        <v>1.3707175925921633E-2</v>
      </c>
      <c r="J64" s="106">
        <f t="shared" si="0"/>
        <v>2.1344907407371827E-3</v>
      </c>
      <c r="K64" s="104">
        <f t="shared" si="1"/>
        <v>15.202702702702704</v>
      </c>
      <c r="L64" s="88"/>
      <c r="M64" s="94"/>
    </row>
    <row r="65" spans="1:13" x14ac:dyDescent="0.25">
      <c r="A65" s="87">
        <v>43</v>
      </c>
      <c r="B65" s="88">
        <v>43</v>
      </c>
      <c r="C65" s="89">
        <v>10114326608</v>
      </c>
      <c r="D65" s="90"/>
      <c r="E65" s="91" t="s">
        <v>84</v>
      </c>
      <c r="F65" s="92">
        <v>39872</v>
      </c>
      <c r="G65" s="93" t="s">
        <v>43</v>
      </c>
      <c r="H65" s="81" t="s">
        <v>47</v>
      </c>
      <c r="I65" s="105">
        <v>1.3798148148144285E-2</v>
      </c>
      <c r="J65" s="106">
        <f t="shared" si="0"/>
        <v>2.2254629629598344E-3</v>
      </c>
      <c r="K65" s="104">
        <f t="shared" si="1"/>
        <v>15.100671140939598</v>
      </c>
      <c r="L65" s="88"/>
      <c r="M65" s="94"/>
    </row>
    <row r="66" spans="1:13" x14ac:dyDescent="0.25">
      <c r="A66" s="87">
        <v>44</v>
      </c>
      <c r="B66" s="88">
        <v>31</v>
      </c>
      <c r="C66" s="89">
        <v>10120491663</v>
      </c>
      <c r="D66" s="90"/>
      <c r="E66" s="91" t="s">
        <v>76</v>
      </c>
      <c r="F66" s="92">
        <v>39267</v>
      </c>
      <c r="G66" s="93" t="s">
        <v>35</v>
      </c>
      <c r="H66" s="81" t="s">
        <v>52</v>
      </c>
      <c r="I66" s="105">
        <v>1.3800347222222231E-2</v>
      </c>
      <c r="J66" s="106">
        <f t="shared" si="0"/>
        <v>2.2276620370377809E-3</v>
      </c>
      <c r="K66" s="104">
        <f t="shared" si="1"/>
        <v>15.100671140939598</v>
      </c>
      <c r="L66" s="88"/>
      <c r="M66" s="94"/>
    </row>
    <row r="67" spans="1:13" x14ac:dyDescent="0.25">
      <c r="A67" s="87">
        <v>45</v>
      </c>
      <c r="B67" s="88">
        <v>59</v>
      </c>
      <c r="C67" s="89">
        <v>10136031770</v>
      </c>
      <c r="D67" s="90"/>
      <c r="E67" s="91" t="s">
        <v>136</v>
      </c>
      <c r="F67" s="92">
        <v>39786</v>
      </c>
      <c r="G67" s="93" t="s">
        <v>63</v>
      </c>
      <c r="H67" s="81" t="s">
        <v>54</v>
      </c>
      <c r="I67" s="105">
        <v>1.384861111110991E-2</v>
      </c>
      <c r="J67" s="106">
        <f t="shared" si="0"/>
        <v>2.2759259259254594E-3</v>
      </c>
      <c r="K67" s="104">
        <f t="shared" si="1"/>
        <v>15.037593984962406</v>
      </c>
      <c r="L67" s="88"/>
      <c r="M67" s="94"/>
    </row>
    <row r="68" spans="1:13" x14ac:dyDescent="0.25">
      <c r="A68" s="87">
        <v>46</v>
      </c>
      <c r="B68" s="88">
        <v>15</v>
      </c>
      <c r="C68" s="89">
        <v>10105526785</v>
      </c>
      <c r="D68" s="90"/>
      <c r="E68" s="91" t="s">
        <v>68</v>
      </c>
      <c r="F68" s="92">
        <v>39379</v>
      </c>
      <c r="G68" s="93" t="s">
        <v>43</v>
      </c>
      <c r="H68" s="81" t="s">
        <v>25</v>
      </c>
      <c r="I68" s="105">
        <v>1.3861921296294932E-2</v>
      </c>
      <c r="J68" s="106">
        <f t="shared" si="0"/>
        <v>2.289236111110482E-3</v>
      </c>
      <c r="K68" s="104">
        <f t="shared" si="1"/>
        <v>15.025041736227045</v>
      </c>
      <c r="L68" s="88"/>
      <c r="M68" s="94"/>
    </row>
    <row r="69" spans="1:13" x14ac:dyDescent="0.25">
      <c r="A69" s="87">
        <v>47</v>
      </c>
      <c r="B69" s="88">
        <v>34</v>
      </c>
      <c r="C69" s="89">
        <v>10120034046</v>
      </c>
      <c r="D69" s="90"/>
      <c r="E69" s="91" t="s">
        <v>79</v>
      </c>
      <c r="F69" s="92">
        <v>39194</v>
      </c>
      <c r="G69" s="93" t="s">
        <v>35</v>
      </c>
      <c r="H69" s="81" t="s">
        <v>47</v>
      </c>
      <c r="I69" s="105">
        <v>1.3865046296292927E-2</v>
      </c>
      <c r="J69" s="106">
        <f t="shared" si="0"/>
        <v>2.2923611111084763E-3</v>
      </c>
      <c r="K69" s="104">
        <f t="shared" si="1"/>
        <v>15.025041736227045</v>
      </c>
      <c r="L69" s="88"/>
      <c r="M69" s="94"/>
    </row>
    <row r="70" spans="1:13" x14ac:dyDescent="0.25">
      <c r="A70" s="87">
        <v>48</v>
      </c>
      <c r="B70" s="88">
        <v>18</v>
      </c>
      <c r="C70" s="89">
        <v>10117352200</v>
      </c>
      <c r="D70" s="90"/>
      <c r="E70" s="91" t="s">
        <v>71</v>
      </c>
      <c r="F70" s="92">
        <v>39275</v>
      </c>
      <c r="G70" s="93" t="s">
        <v>43</v>
      </c>
      <c r="H70" s="81" t="s">
        <v>25</v>
      </c>
      <c r="I70" s="105">
        <v>1.3981481481479707E-2</v>
      </c>
      <c r="J70" s="106">
        <f t="shared" si="0"/>
        <v>2.4087962962952569E-3</v>
      </c>
      <c r="K70" s="104">
        <f t="shared" si="1"/>
        <v>14.900662251655628</v>
      </c>
      <c r="L70" s="88"/>
      <c r="M70" s="94"/>
    </row>
    <row r="71" spans="1:13" x14ac:dyDescent="0.25">
      <c r="A71" s="87">
        <v>49</v>
      </c>
      <c r="B71" s="88">
        <v>17</v>
      </c>
      <c r="C71" s="89">
        <v>10123783704</v>
      </c>
      <c r="D71" s="90"/>
      <c r="E71" s="91" t="s">
        <v>70</v>
      </c>
      <c r="F71" s="92">
        <v>39323</v>
      </c>
      <c r="G71" s="93" t="s">
        <v>43</v>
      </c>
      <c r="H71" s="81" t="s">
        <v>25</v>
      </c>
      <c r="I71" s="105">
        <v>1.4002430555553613E-2</v>
      </c>
      <c r="J71" s="106">
        <f t="shared" si="0"/>
        <v>2.4297453703691629E-3</v>
      </c>
      <c r="K71" s="104">
        <f t="shared" si="1"/>
        <v>14.87603305785124</v>
      </c>
      <c r="L71" s="88"/>
      <c r="M71" s="94"/>
    </row>
    <row r="72" spans="1:13" ht="27.6" x14ac:dyDescent="0.25">
      <c r="A72" s="87">
        <v>50</v>
      </c>
      <c r="B72" s="88">
        <v>39</v>
      </c>
      <c r="C72" s="89">
        <v>10128810728</v>
      </c>
      <c r="D72" s="90"/>
      <c r="E72" s="91" t="s">
        <v>81</v>
      </c>
      <c r="F72" s="92">
        <v>39271</v>
      </c>
      <c r="G72" s="93" t="s">
        <v>43</v>
      </c>
      <c r="H72" s="81" t="s">
        <v>47</v>
      </c>
      <c r="I72" s="105">
        <v>1.4173379629625615E-2</v>
      </c>
      <c r="J72" s="106">
        <f t="shared" si="0"/>
        <v>2.600694444441165E-3</v>
      </c>
      <c r="K72" s="104">
        <f t="shared" si="1"/>
        <v>14.693877551020408</v>
      </c>
      <c r="L72" s="88"/>
      <c r="M72" s="94" t="s">
        <v>159</v>
      </c>
    </row>
    <row r="73" spans="1:13" ht="27.6" x14ac:dyDescent="0.25">
      <c r="A73" s="87">
        <v>51</v>
      </c>
      <c r="B73" s="88">
        <v>29</v>
      </c>
      <c r="C73" s="89">
        <v>10125249313</v>
      </c>
      <c r="D73" s="90"/>
      <c r="E73" s="91" t="s">
        <v>124</v>
      </c>
      <c r="F73" s="92">
        <v>39982</v>
      </c>
      <c r="G73" s="93" t="s">
        <v>63</v>
      </c>
      <c r="H73" s="81" t="s">
        <v>57</v>
      </c>
      <c r="I73" s="105">
        <v>1.4219675925923714E-2</v>
      </c>
      <c r="J73" s="106">
        <f t="shared" si="0"/>
        <v>2.6469907407392634E-3</v>
      </c>
      <c r="K73" s="104">
        <f t="shared" si="1"/>
        <v>14.646053702196909</v>
      </c>
      <c r="L73" s="88"/>
      <c r="M73" s="94" t="s">
        <v>159</v>
      </c>
    </row>
    <row r="74" spans="1:13" x14ac:dyDescent="0.25">
      <c r="A74" s="87">
        <v>52</v>
      </c>
      <c r="B74" s="88">
        <v>55</v>
      </c>
      <c r="C74" s="89">
        <v>10125480796</v>
      </c>
      <c r="D74" s="90"/>
      <c r="E74" s="91" t="s">
        <v>97</v>
      </c>
      <c r="F74" s="92">
        <v>39309</v>
      </c>
      <c r="G74" s="93" t="s">
        <v>63</v>
      </c>
      <c r="H74" s="81" t="s">
        <v>54</v>
      </c>
      <c r="I74" s="105">
        <v>1.4228356481480908E-2</v>
      </c>
      <c r="J74" s="106">
        <f t="shared" si="0"/>
        <v>2.6556712962964579E-3</v>
      </c>
      <c r="K74" s="104">
        <f t="shared" si="1"/>
        <v>14.646053702196909</v>
      </c>
      <c r="L74" s="88"/>
      <c r="M74" s="94"/>
    </row>
    <row r="75" spans="1:13" x14ac:dyDescent="0.25">
      <c r="A75" s="87">
        <v>53</v>
      </c>
      <c r="B75" s="88">
        <v>57</v>
      </c>
      <c r="C75" s="89">
        <v>10127078064</v>
      </c>
      <c r="D75" s="90"/>
      <c r="E75" s="91" t="s">
        <v>99</v>
      </c>
      <c r="F75" s="92">
        <v>39368</v>
      </c>
      <c r="G75" s="93" t="s">
        <v>63</v>
      </c>
      <c r="H75" s="81" t="s">
        <v>54</v>
      </c>
      <c r="I75" s="105">
        <v>1.4376273148147489E-2</v>
      </c>
      <c r="J75" s="106">
        <f t="shared" si="0"/>
        <v>2.8035879629630389E-3</v>
      </c>
      <c r="K75" s="104">
        <f t="shared" si="1"/>
        <v>14.492753623188406</v>
      </c>
      <c r="L75" s="88"/>
      <c r="M75" s="94"/>
    </row>
    <row r="76" spans="1:13" x14ac:dyDescent="0.25">
      <c r="A76" s="87">
        <v>54</v>
      </c>
      <c r="B76" s="89">
        <v>94</v>
      </c>
      <c r="C76" s="89">
        <v>10127774747</v>
      </c>
      <c r="D76" s="90"/>
      <c r="E76" s="91" t="s">
        <v>148</v>
      </c>
      <c r="F76" s="92">
        <v>39361</v>
      </c>
      <c r="G76" s="93" t="s">
        <v>35</v>
      </c>
      <c r="H76" s="81" t="s">
        <v>149</v>
      </c>
      <c r="I76" s="105">
        <v>1.4404861111111111E-2</v>
      </c>
      <c r="J76" s="106">
        <f t="shared" si="0"/>
        <v>2.832175925926661E-3</v>
      </c>
      <c r="K76" s="104">
        <f t="shared" si="1"/>
        <v>14.457831325301205</v>
      </c>
      <c r="L76" s="88"/>
      <c r="M76" s="94"/>
    </row>
    <row r="77" spans="1:13" x14ac:dyDescent="0.25">
      <c r="A77" s="87">
        <v>55</v>
      </c>
      <c r="B77" s="88">
        <v>21</v>
      </c>
      <c r="C77" s="89">
        <v>10137450192</v>
      </c>
      <c r="D77" s="90"/>
      <c r="E77" s="91" t="s">
        <v>118</v>
      </c>
      <c r="F77" s="92">
        <v>39453</v>
      </c>
      <c r="G77" s="93" t="s">
        <v>43</v>
      </c>
      <c r="H77" s="81" t="s">
        <v>25</v>
      </c>
      <c r="I77" s="105">
        <v>1.4431134259258016E-2</v>
      </c>
      <c r="J77" s="106">
        <f t="shared" si="0"/>
        <v>2.8584490740735657E-3</v>
      </c>
      <c r="K77" s="104">
        <f t="shared" si="1"/>
        <v>14.434643143544507</v>
      </c>
      <c r="L77" s="88"/>
      <c r="M77" s="94"/>
    </row>
    <row r="78" spans="1:13" x14ac:dyDescent="0.25">
      <c r="A78" s="87">
        <v>56</v>
      </c>
      <c r="B78" s="88">
        <v>95</v>
      </c>
      <c r="C78" s="89">
        <v>10128391305</v>
      </c>
      <c r="D78" s="90"/>
      <c r="E78" s="91" t="s">
        <v>146</v>
      </c>
      <c r="F78" s="92">
        <v>39308</v>
      </c>
      <c r="G78" s="93" t="s">
        <v>63</v>
      </c>
      <c r="H78" s="81" t="s">
        <v>101</v>
      </c>
      <c r="I78" s="105">
        <v>1.4451967592589376E-2</v>
      </c>
      <c r="J78" s="106">
        <f t="shared" si="0"/>
        <v>2.8792824074049261E-3</v>
      </c>
      <c r="K78" s="104">
        <f t="shared" si="1"/>
        <v>14.411529223378704</v>
      </c>
      <c r="L78" s="88"/>
      <c r="M78" s="94"/>
    </row>
    <row r="79" spans="1:13" x14ac:dyDescent="0.25">
      <c r="A79" s="87">
        <v>57</v>
      </c>
      <c r="B79" s="88">
        <v>80</v>
      </c>
      <c r="C79" s="89">
        <v>10139193162</v>
      </c>
      <c r="D79" s="90"/>
      <c r="E79" s="91" t="s">
        <v>126</v>
      </c>
      <c r="F79" s="92">
        <v>40145</v>
      </c>
      <c r="G79" s="93" t="s">
        <v>43</v>
      </c>
      <c r="H79" s="81" t="s">
        <v>111</v>
      </c>
      <c r="I79" s="105">
        <v>1.4491782407404952E-2</v>
      </c>
      <c r="J79" s="106">
        <f t="shared" si="0"/>
        <v>2.9190972222205014E-3</v>
      </c>
      <c r="K79" s="104">
        <f t="shared" si="1"/>
        <v>14.376996805111821</v>
      </c>
      <c r="L79" s="88"/>
      <c r="M79" s="94"/>
    </row>
    <row r="80" spans="1:13" x14ac:dyDescent="0.25">
      <c r="A80" s="87">
        <v>58</v>
      </c>
      <c r="B80" s="88">
        <v>89</v>
      </c>
      <c r="C80" s="89">
        <v>10140708483</v>
      </c>
      <c r="D80" s="90"/>
      <c r="E80" s="91" t="s">
        <v>140</v>
      </c>
      <c r="F80" s="92">
        <v>39459</v>
      </c>
      <c r="G80" s="93" t="s">
        <v>43</v>
      </c>
      <c r="H80" s="81" t="s">
        <v>145</v>
      </c>
      <c r="I80" s="105">
        <v>1.4497222222219386E-2</v>
      </c>
      <c r="J80" s="106">
        <f t="shared" si="0"/>
        <v>2.9245370370349355E-3</v>
      </c>
      <c r="K80" s="104">
        <f t="shared" si="1"/>
        <v>14.365522745411013</v>
      </c>
      <c r="L80" s="88"/>
      <c r="M80" s="94"/>
    </row>
    <row r="81" spans="1:13" x14ac:dyDescent="0.25">
      <c r="A81" s="87">
        <v>59</v>
      </c>
      <c r="B81" s="88">
        <v>146</v>
      </c>
      <c r="C81" s="89">
        <v>10114420372</v>
      </c>
      <c r="D81" s="90"/>
      <c r="E81" s="91" t="s">
        <v>58</v>
      </c>
      <c r="F81" s="92">
        <v>39331</v>
      </c>
      <c r="G81" s="93" t="s">
        <v>35</v>
      </c>
      <c r="H81" s="81" t="s">
        <v>53</v>
      </c>
      <c r="I81" s="105">
        <v>1.454571759259049E-2</v>
      </c>
      <c r="J81" s="106">
        <f t="shared" si="0"/>
        <v>2.9730324074060399E-3</v>
      </c>
      <c r="K81" s="104">
        <f t="shared" si="1"/>
        <v>14.319809069212411</v>
      </c>
      <c r="L81" s="88"/>
      <c r="M81" s="94"/>
    </row>
    <row r="82" spans="1:13" x14ac:dyDescent="0.25">
      <c r="A82" s="87">
        <v>60</v>
      </c>
      <c r="B82" s="88">
        <v>77</v>
      </c>
      <c r="C82" s="89">
        <v>10131113668</v>
      </c>
      <c r="D82" s="90"/>
      <c r="E82" s="91" t="s">
        <v>109</v>
      </c>
      <c r="F82" s="92">
        <v>39592</v>
      </c>
      <c r="G82" s="93" t="s">
        <v>43</v>
      </c>
      <c r="H82" s="81" t="s">
        <v>46</v>
      </c>
      <c r="I82" s="105">
        <v>1.4629861111111142E-2</v>
      </c>
      <c r="J82" s="106">
        <f t="shared" si="0"/>
        <v>3.0571759259266917E-3</v>
      </c>
      <c r="K82" s="104">
        <f t="shared" si="1"/>
        <v>14.240506329113924</v>
      </c>
      <c r="L82" s="88"/>
      <c r="M82" s="94"/>
    </row>
    <row r="83" spans="1:13" ht="27.6" x14ac:dyDescent="0.25">
      <c r="A83" s="87">
        <v>61</v>
      </c>
      <c r="B83" s="88">
        <v>88</v>
      </c>
      <c r="C83" s="89">
        <v>10140709800</v>
      </c>
      <c r="D83" s="90"/>
      <c r="E83" s="91" t="s">
        <v>139</v>
      </c>
      <c r="F83" s="92">
        <v>39763</v>
      </c>
      <c r="G83" s="93" t="s">
        <v>43</v>
      </c>
      <c r="H83" s="81" t="s">
        <v>145</v>
      </c>
      <c r="I83" s="105">
        <v>1.4678240740737203E-2</v>
      </c>
      <c r="J83" s="106">
        <f t="shared" si="0"/>
        <v>3.1055555555527525E-3</v>
      </c>
      <c r="K83" s="104">
        <f t="shared" si="1"/>
        <v>14.195583596214512</v>
      </c>
      <c r="L83" s="88"/>
      <c r="M83" s="94" t="s">
        <v>159</v>
      </c>
    </row>
    <row r="84" spans="1:13" x14ac:dyDescent="0.25">
      <c r="A84" s="87">
        <v>62</v>
      </c>
      <c r="B84" s="88">
        <v>60</v>
      </c>
      <c r="C84" s="89">
        <v>10128500732</v>
      </c>
      <c r="D84" s="90"/>
      <c r="E84" s="91" t="s">
        <v>137</v>
      </c>
      <c r="F84" s="92">
        <v>39848</v>
      </c>
      <c r="G84" s="93" t="s">
        <v>63</v>
      </c>
      <c r="H84" s="81" t="s">
        <v>54</v>
      </c>
      <c r="I84" s="105">
        <v>1.4768402777776635E-2</v>
      </c>
      <c r="J84" s="106">
        <f t="shared" si="0"/>
        <v>3.1957175925921844E-3</v>
      </c>
      <c r="K84" s="104">
        <f t="shared" si="1"/>
        <v>14.106583072100314</v>
      </c>
      <c r="L84" s="88"/>
      <c r="M84" s="94"/>
    </row>
    <row r="85" spans="1:13" x14ac:dyDescent="0.25">
      <c r="A85" s="87">
        <v>63</v>
      </c>
      <c r="B85" s="88">
        <v>81</v>
      </c>
      <c r="C85" s="89">
        <v>10105798991</v>
      </c>
      <c r="D85" s="90"/>
      <c r="E85" s="91" t="s">
        <v>113</v>
      </c>
      <c r="F85" s="92">
        <v>39249</v>
      </c>
      <c r="G85" s="93" t="s">
        <v>43</v>
      </c>
      <c r="H85" s="81" t="s">
        <v>114</v>
      </c>
      <c r="I85" s="105">
        <v>1.4778587962961443E-2</v>
      </c>
      <c r="J85" s="106">
        <f t="shared" si="0"/>
        <v>3.2059027777769922E-3</v>
      </c>
      <c r="K85" s="104">
        <f t="shared" si="1"/>
        <v>14.095536413469068</v>
      </c>
      <c r="L85" s="88"/>
      <c r="M85" s="94"/>
    </row>
    <row r="86" spans="1:13" x14ac:dyDescent="0.25">
      <c r="A86" s="87">
        <v>64</v>
      </c>
      <c r="B86" s="88">
        <v>73</v>
      </c>
      <c r="C86" s="89">
        <v>10131547138</v>
      </c>
      <c r="D86" s="90"/>
      <c r="E86" s="91" t="s">
        <v>129</v>
      </c>
      <c r="F86" s="92">
        <v>39814</v>
      </c>
      <c r="G86" s="93" t="s">
        <v>43</v>
      </c>
      <c r="H86" s="81" t="s">
        <v>45</v>
      </c>
      <c r="I86" s="105">
        <v>1.4796064814811771E-2</v>
      </c>
      <c r="J86" s="106">
        <f t="shared" si="0"/>
        <v>3.2233796296273209E-3</v>
      </c>
      <c r="K86" s="104">
        <f t="shared" si="1"/>
        <v>14.084507042253522</v>
      </c>
      <c r="L86" s="88"/>
      <c r="M86" s="94"/>
    </row>
    <row r="87" spans="1:13" x14ac:dyDescent="0.25">
      <c r="A87" s="87">
        <v>65</v>
      </c>
      <c r="B87" s="88">
        <v>79</v>
      </c>
      <c r="C87" s="89">
        <v>10140354738</v>
      </c>
      <c r="D87" s="90"/>
      <c r="E87" s="91" t="s">
        <v>112</v>
      </c>
      <c r="F87" s="92">
        <v>39710</v>
      </c>
      <c r="G87" s="93" t="s">
        <v>43</v>
      </c>
      <c r="H87" s="81" t="s">
        <v>111</v>
      </c>
      <c r="I87" s="105">
        <v>1.4819907407405519E-2</v>
      </c>
      <c r="J87" s="106">
        <f t="shared" si="0"/>
        <v>3.2472222222210689E-3</v>
      </c>
      <c r="K87" s="104">
        <f t="shared" si="1"/>
        <v>14.0625</v>
      </c>
      <c r="L87" s="88"/>
      <c r="M87" s="94"/>
    </row>
    <row r="88" spans="1:13" x14ac:dyDescent="0.25">
      <c r="A88" s="87">
        <v>66</v>
      </c>
      <c r="B88" s="88">
        <v>76</v>
      </c>
      <c r="C88" s="89">
        <v>10128500934</v>
      </c>
      <c r="D88" s="90"/>
      <c r="E88" s="91" t="s">
        <v>108</v>
      </c>
      <c r="F88" s="92">
        <v>39652</v>
      </c>
      <c r="G88" s="93" t="s">
        <v>35</v>
      </c>
      <c r="H88" s="81" t="s">
        <v>46</v>
      </c>
      <c r="I88" s="105">
        <v>1.4990624999999536E-2</v>
      </c>
      <c r="J88" s="106">
        <f t="shared" si="0"/>
        <v>3.4179398148150852E-3</v>
      </c>
      <c r="K88" s="104">
        <f t="shared" si="1"/>
        <v>13.8996138996139</v>
      </c>
      <c r="L88" s="88"/>
      <c r="M88" s="94"/>
    </row>
    <row r="89" spans="1:13" x14ac:dyDescent="0.25">
      <c r="A89" s="87">
        <v>67</v>
      </c>
      <c r="B89" s="88">
        <v>54</v>
      </c>
      <c r="C89" s="89">
        <v>10136239514</v>
      </c>
      <c r="D89" s="90"/>
      <c r="E89" s="91" t="s">
        <v>96</v>
      </c>
      <c r="F89" s="92">
        <v>39727</v>
      </c>
      <c r="G89" s="93" t="s">
        <v>63</v>
      </c>
      <c r="H89" s="81" t="s">
        <v>54</v>
      </c>
      <c r="I89" s="105">
        <v>1.505960648148047E-2</v>
      </c>
      <c r="J89" s="106">
        <f t="shared" ref="J89:J108" si="2">I89-$I$23</f>
        <v>3.4869212962960194E-3</v>
      </c>
      <c r="K89" s="104">
        <f t="shared" ref="K89:K108" si="3">IFERROR($L$19*3600/(HOUR(I89)*3600+MINUTE(I89)*60+SECOND(I89)),"")</f>
        <v>13.835511145272868</v>
      </c>
      <c r="L89" s="88"/>
      <c r="M89" s="94"/>
    </row>
    <row r="90" spans="1:13" x14ac:dyDescent="0.25">
      <c r="A90" s="87">
        <v>68</v>
      </c>
      <c r="B90" s="88">
        <v>30</v>
      </c>
      <c r="C90" s="89">
        <v>10131461656</v>
      </c>
      <c r="D90" s="90"/>
      <c r="E90" s="91" t="s">
        <v>125</v>
      </c>
      <c r="F90" s="92">
        <v>39844</v>
      </c>
      <c r="G90" s="93" t="s">
        <v>35</v>
      </c>
      <c r="H90" s="81" t="s">
        <v>57</v>
      </c>
      <c r="I90" s="105">
        <v>1.5066666666663842E-2</v>
      </c>
      <c r="J90" s="106">
        <f t="shared" si="2"/>
        <v>3.4939814814793912E-3</v>
      </c>
      <c r="K90" s="104">
        <f t="shared" si="3"/>
        <v>13.824884792626728</v>
      </c>
      <c r="L90" s="88"/>
      <c r="M90" s="94"/>
    </row>
    <row r="91" spans="1:13" x14ac:dyDescent="0.25">
      <c r="A91" s="87">
        <v>69</v>
      </c>
      <c r="B91" s="88">
        <v>32</v>
      </c>
      <c r="C91" s="89">
        <v>10112249491</v>
      </c>
      <c r="D91" s="90"/>
      <c r="E91" s="91" t="s">
        <v>77</v>
      </c>
      <c r="F91" s="92">
        <v>39415</v>
      </c>
      <c r="G91" s="93" t="s">
        <v>35</v>
      </c>
      <c r="H91" s="81" t="s">
        <v>52</v>
      </c>
      <c r="I91" s="105">
        <v>1.508587962962904E-2</v>
      </c>
      <c r="J91" s="106">
        <f t="shared" si="2"/>
        <v>3.5131944444445895E-3</v>
      </c>
      <c r="K91" s="104">
        <f t="shared" si="3"/>
        <v>13.814274750575596</v>
      </c>
      <c r="L91" s="88"/>
      <c r="M91" s="94"/>
    </row>
    <row r="92" spans="1:13" x14ac:dyDescent="0.25">
      <c r="A92" s="87">
        <v>70</v>
      </c>
      <c r="B92" s="88">
        <v>22</v>
      </c>
      <c r="C92" s="89">
        <v>10137550125</v>
      </c>
      <c r="D92" s="90"/>
      <c r="E92" s="91" t="s">
        <v>119</v>
      </c>
      <c r="F92" s="92">
        <v>39501</v>
      </c>
      <c r="G92" s="93" t="s">
        <v>43</v>
      </c>
      <c r="H92" s="81" t="s">
        <v>25</v>
      </c>
      <c r="I92" s="105">
        <v>1.5203356481479802E-2</v>
      </c>
      <c r="J92" s="106">
        <f t="shared" si="2"/>
        <v>3.6306712962953513E-3</v>
      </c>
      <c r="K92" s="104">
        <f t="shared" si="3"/>
        <v>13.698630136986301</v>
      </c>
      <c r="L92" s="88"/>
      <c r="M92" s="94"/>
    </row>
    <row r="93" spans="1:13" x14ac:dyDescent="0.25">
      <c r="A93" s="87">
        <v>71</v>
      </c>
      <c r="B93" s="88">
        <v>86</v>
      </c>
      <c r="C93" s="89">
        <v>10126707242</v>
      </c>
      <c r="D93" s="90"/>
      <c r="E93" s="91" t="s">
        <v>135</v>
      </c>
      <c r="F93" s="92">
        <v>39144</v>
      </c>
      <c r="G93" s="93" t="s">
        <v>43</v>
      </c>
      <c r="H93" s="81" t="s">
        <v>132</v>
      </c>
      <c r="I93" s="105">
        <v>1.5293634259258393E-2</v>
      </c>
      <c r="J93" s="106">
        <f t="shared" si="2"/>
        <v>3.7209490740739426E-3</v>
      </c>
      <c r="K93" s="104">
        <f t="shared" si="3"/>
        <v>13.626040878122634</v>
      </c>
      <c r="L93" s="88"/>
      <c r="M93" s="94"/>
    </row>
    <row r="94" spans="1:13" ht="27.6" x14ac:dyDescent="0.25">
      <c r="A94" s="87">
        <v>72</v>
      </c>
      <c r="B94" s="88">
        <v>20</v>
      </c>
      <c r="C94" s="89">
        <v>10113021451</v>
      </c>
      <c r="D94" s="90"/>
      <c r="E94" s="91" t="s">
        <v>73</v>
      </c>
      <c r="F94" s="92">
        <v>39339</v>
      </c>
      <c r="G94" s="93" t="s">
        <v>43</v>
      </c>
      <c r="H94" s="81" t="s">
        <v>25</v>
      </c>
      <c r="I94" s="105">
        <v>1.5351041666665122E-2</v>
      </c>
      <c r="J94" s="106">
        <f t="shared" si="2"/>
        <v>3.7783564814806714E-3</v>
      </c>
      <c r="K94" s="104">
        <f t="shared" si="3"/>
        <v>13.574660633484163</v>
      </c>
      <c r="L94" s="88"/>
      <c r="M94" s="94" t="s">
        <v>159</v>
      </c>
    </row>
    <row r="95" spans="1:13" x14ac:dyDescent="0.25">
      <c r="A95" s="87">
        <v>73</v>
      </c>
      <c r="B95" s="88">
        <v>83</v>
      </c>
      <c r="C95" s="89">
        <v>10127430395</v>
      </c>
      <c r="D95" s="90"/>
      <c r="E95" s="91" t="s">
        <v>131</v>
      </c>
      <c r="F95" s="92">
        <v>39225</v>
      </c>
      <c r="G95" s="93" t="s">
        <v>43</v>
      </c>
      <c r="H95" s="81" t="s">
        <v>132</v>
      </c>
      <c r="I95" s="105">
        <v>1.5374768518517545E-2</v>
      </c>
      <c r="J95" s="106">
        <f t="shared" si="2"/>
        <v>3.802083333333095E-3</v>
      </c>
      <c r="K95" s="104">
        <f t="shared" si="3"/>
        <v>13.554216867469879</v>
      </c>
      <c r="L95" s="88"/>
      <c r="M95" s="94"/>
    </row>
    <row r="96" spans="1:13" x14ac:dyDescent="0.25">
      <c r="A96" s="87">
        <v>74</v>
      </c>
      <c r="B96" s="88">
        <v>23</v>
      </c>
      <c r="C96" s="89">
        <v>10113497256</v>
      </c>
      <c r="D96" s="90"/>
      <c r="E96" s="91" t="s">
        <v>120</v>
      </c>
      <c r="F96" s="92">
        <v>39737</v>
      </c>
      <c r="G96" s="93" t="s">
        <v>43</v>
      </c>
      <c r="H96" s="81" t="s">
        <v>25</v>
      </c>
      <c r="I96" s="105">
        <v>1.5545833333332149E-2</v>
      </c>
      <c r="J96" s="106">
        <f t="shared" si="2"/>
        <v>3.9731481481476982E-3</v>
      </c>
      <c r="K96" s="104">
        <f t="shared" si="3"/>
        <v>13.402829486224869</v>
      </c>
      <c r="L96" s="88"/>
      <c r="M96" s="94"/>
    </row>
    <row r="97" spans="1:13" x14ac:dyDescent="0.25">
      <c r="A97" s="87">
        <v>75</v>
      </c>
      <c r="B97" s="88">
        <v>84</v>
      </c>
      <c r="C97" s="89">
        <v>10126009145</v>
      </c>
      <c r="D97" s="90"/>
      <c r="E97" s="91" t="s">
        <v>133</v>
      </c>
      <c r="F97" s="92">
        <v>39484</v>
      </c>
      <c r="G97" s="93" t="s">
        <v>63</v>
      </c>
      <c r="H97" s="81" t="s">
        <v>132</v>
      </c>
      <c r="I97" s="105">
        <v>1.5637499999998583E-2</v>
      </c>
      <c r="J97" s="106">
        <f t="shared" si="2"/>
        <v>4.0648148148141328E-3</v>
      </c>
      <c r="K97" s="104">
        <f t="shared" si="3"/>
        <v>13.323464100666174</v>
      </c>
      <c r="L97" s="88"/>
      <c r="M97" s="94"/>
    </row>
    <row r="98" spans="1:13" x14ac:dyDescent="0.25">
      <c r="A98" s="87">
        <v>76</v>
      </c>
      <c r="B98" s="88">
        <v>78</v>
      </c>
      <c r="C98" s="89">
        <v>10128960571</v>
      </c>
      <c r="D98" s="90"/>
      <c r="E98" s="91" t="s">
        <v>110</v>
      </c>
      <c r="F98" s="92">
        <v>39342</v>
      </c>
      <c r="G98" s="93" t="s">
        <v>43</v>
      </c>
      <c r="H98" s="81" t="s">
        <v>111</v>
      </c>
      <c r="I98" s="105">
        <v>1.5917592592590235E-2</v>
      </c>
      <c r="J98" s="106">
        <f t="shared" si="2"/>
        <v>4.3449074074057847E-3</v>
      </c>
      <c r="K98" s="104">
        <f t="shared" si="3"/>
        <v>13.090909090909092</v>
      </c>
      <c r="L98" s="88"/>
      <c r="M98" s="94"/>
    </row>
    <row r="99" spans="1:13" x14ac:dyDescent="0.25">
      <c r="A99" s="87">
        <v>77</v>
      </c>
      <c r="B99" s="88">
        <v>40</v>
      </c>
      <c r="C99" s="89">
        <v>10128711203</v>
      </c>
      <c r="D99" s="90"/>
      <c r="E99" s="91" t="s">
        <v>82</v>
      </c>
      <c r="F99" s="92">
        <v>39273</v>
      </c>
      <c r="G99" s="93" t="s">
        <v>63</v>
      </c>
      <c r="H99" s="81" t="s">
        <v>47</v>
      </c>
      <c r="I99" s="105">
        <v>1.6071296296292781E-2</v>
      </c>
      <c r="J99" s="106">
        <f t="shared" si="2"/>
        <v>4.4986111111083305E-3</v>
      </c>
      <c r="K99" s="104">
        <f t="shared" si="3"/>
        <v>12.958963282937365</v>
      </c>
      <c r="L99" s="88"/>
      <c r="M99" s="94"/>
    </row>
    <row r="100" spans="1:13" x14ac:dyDescent="0.25">
      <c r="A100" s="87">
        <v>78</v>
      </c>
      <c r="B100" s="88">
        <v>72</v>
      </c>
      <c r="C100" s="89">
        <v>10128099901</v>
      </c>
      <c r="D100" s="90"/>
      <c r="E100" s="91" t="s">
        <v>128</v>
      </c>
      <c r="F100" s="92">
        <v>40058</v>
      </c>
      <c r="G100" s="93" t="s">
        <v>43</v>
      </c>
      <c r="H100" s="81" t="s">
        <v>45</v>
      </c>
      <c r="I100" s="105">
        <v>1.6135069444442096E-2</v>
      </c>
      <c r="J100" s="106">
        <f t="shared" si="2"/>
        <v>4.5623842592576458E-3</v>
      </c>
      <c r="K100" s="104">
        <f t="shared" si="3"/>
        <v>12.91248206599713</v>
      </c>
      <c r="L100" s="88"/>
      <c r="M100" s="94"/>
    </row>
    <row r="101" spans="1:13" x14ac:dyDescent="0.25">
      <c r="A101" s="87">
        <v>79</v>
      </c>
      <c r="B101" s="88">
        <v>85</v>
      </c>
      <c r="C101" s="89">
        <v>10141651104</v>
      </c>
      <c r="D101" s="90"/>
      <c r="E101" s="91" t="s">
        <v>134</v>
      </c>
      <c r="F101" s="92">
        <v>39720</v>
      </c>
      <c r="G101" s="93" t="s">
        <v>63</v>
      </c>
      <c r="H101" s="81" t="s">
        <v>132</v>
      </c>
      <c r="I101" s="105">
        <v>1.6198495370369048E-2</v>
      </c>
      <c r="J101" s="106">
        <f t="shared" si="2"/>
        <v>4.6258101851845979E-3</v>
      </c>
      <c r="K101" s="104">
        <f t="shared" si="3"/>
        <v>12.857142857142858</v>
      </c>
      <c r="L101" s="88"/>
      <c r="M101" s="94"/>
    </row>
    <row r="102" spans="1:13" x14ac:dyDescent="0.25">
      <c r="A102" s="87">
        <v>80</v>
      </c>
      <c r="B102" s="88">
        <v>82</v>
      </c>
      <c r="C102" s="89">
        <v>10141404661</v>
      </c>
      <c r="D102" s="90"/>
      <c r="E102" s="91" t="s">
        <v>116</v>
      </c>
      <c r="F102" s="92">
        <v>39510</v>
      </c>
      <c r="G102" s="93" t="s">
        <v>63</v>
      </c>
      <c r="H102" s="81" t="s">
        <v>117</v>
      </c>
      <c r="I102" s="105">
        <v>1.6256828703702819E-2</v>
      </c>
      <c r="J102" s="106">
        <f t="shared" si="2"/>
        <v>4.6841435185183689E-3</v>
      </c>
      <c r="K102" s="104">
        <f t="shared" si="3"/>
        <v>12.811387900355871</v>
      </c>
      <c r="L102" s="88"/>
      <c r="M102" s="94"/>
    </row>
    <row r="103" spans="1:13" x14ac:dyDescent="0.25">
      <c r="A103" s="87">
        <v>81</v>
      </c>
      <c r="B103" s="88">
        <v>63</v>
      </c>
      <c r="C103" s="89">
        <v>10128096968</v>
      </c>
      <c r="D103" s="90"/>
      <c r="E103" s="91" t="s">
        <v>127</v>
      </c>
      <c r="F103" s="92">
        <v>39479</v>
      </c>
      <c r="G103" s="93" t="s">
        <v>43</v>
      </c>
      <c r="H103" s="81" t="s">
        <v>45</v>
      </c>
      <c r="I103" s="105">
        <v>1.6342824074071172E-2</v>
      </c>
      <c r="J103" s="106">
        <f t="shared" si="2"/>
        <v>4.7701388888867213E-3</v>
      </c>
      <c r="K103" s="104">
        <f t="shared" si="3"/>
        <v>12.747875354107649</v>
      </c>
      <c r="L103" s="88"/>
      <c r="M103" s="94"/>
    </row>
    <row r="104" spans="1:13" x14ac:dyDescent="0.25">
      <c r="A104" s="87">
        <v>82</v>
      </c>
      <c r="B104" s="88">
        <v>58</v>
      </c>
      <c r="C104" s="89">
        <v>10136932153</v>
      </c>
      <c r="D104" s="90"/>
      <c r="E104" s="91" t="s">
        <v>100</v>
      </c>
      <c r="F104" s="92">
        <v>39651</v>
      </c>
      <c r="G104" s="93" t="s">
        <v>63</v>
      </c>
      <c r="H104" s="81" t="s">
        <v>54</v>
      </c>
      <c r="I104" s="105">
        <v>1.6624999999999557E-2</v>
      </c>
      <c r="J104" s="106">
        <f t="shared" si="2"/>
        <v>5.0523148148151065E-3</v>
      </c>
      <c r="K104" s="104">
        <f t="shared" si="3"/>
        <v>12.534818941504179</v>
      </c>
      <c r="L104" s="88"/>
      <c r="M104" s="94"/>
    </row>
    <row r="105" spans="1:13" x14ac:dyDescent="0.25">
      <c r="A105" s="87">
        <v>83</v>
      </c>
      <c r="B105" s="88">
        <v>42</v>
      </c>
      <c r="C105" s="89">
        <v>10139327649</v>
      </c>
      <c r="D105" s="90"/>
      <c r="E105" s="91" t="s">
        <v>83</v>
      </c>
      <c r="F105" s="92">
        <v>39406</v>
      </c>
      <c r="G105" s="93" t="s">
        <v>63</v>
      </c>
      <c r="H105" s="81" t="s">
        <v>47</v>
      </c>
      <c r="I105" s="105">
        <v>1.6846527777773845E-2</v>
      </c>
      <c r="J105" s="106">
        <f t="shared" si="2"/>
        <v>5.273842592589395E-3</v>
      </c>
      <c r="K105" s="104">
        <f t="shared" si="3"/>
        <v>12.362637362637363</v>
      </c>
      <c r="L105" s="88"/>
      <c r="M105" s="94"/>
    </row>
    <row r="106" spans="1:13" ht="27.6" x14ac:dyDescent="0.25">
      <c r="A106" s="87">
        <v>84</v>
      </c>
      <c r="B106" s="88">
        <v>96</v>
      </c>
      <c r="C106" s="89">
        <v>10138374423</v>
      </c>
      <c r="D106" s="90"/>
      <c r="E106" s="91" t="s">
        <v>147</v>
      </c>
      <c r="F106" s="92">
        <v>39695</v>
      </c>
      <c r="G106" s="93" t="s">
        <v>63</v>
      </c>
      <c r="H106" s="81" t="s">
        <v>101</v>
      </c>
      <c r="I106" s="105">
        <v>1.7168402777773983E-2</v>
      </c>
      <c r="J106" s="106">
        <f t="shared" si="2"/>
        <v>5.5957175925895331E-3</v>
      </c>
      <c r="K106" s="104">
        <f t="shared" si="3"/>
        <v>12.137559002022927</v>
      </c>
      <c r="L106" s="88"/>
      <c r="M106" s="95" t="s">
        <v>158</v>
      </c>
    </row>
    <row r="107" spans="1:13" x14ac:dyDescent="0.25">
      <c r="A107" s="87">
        <v>85</v>
      </c>
      <c r="B107" s="88">
        <v>66</v>
      </c>
      <c r="C107" s="89">
        <v>10131638983</v>
      </c>
      <c r="D107" s="90"/>
      <c r="E107" s="91" t="s">
        <v>103</v>
      </c>
      <c r="F107" s="92">
        <v>39489</v>
      </c>
      <c r="G107" s="93" t="s">
        <v>43</v>
      </c>
      <c r="H107" s="81" t="s">
        <v>45</v>
      </c>
      <c r="I107" s="105">
        <v>1.7711689814812304E-2</v>
      </c>
      <c r="J107" s="106">
        <f t="shared" si="2"/>
        <v>6.1390046296278533E-3</v>
      </c>
      <c r="K107" s="104">
        <f t="shared" si="3"/>
        <v>11.764705882352942</v>
      </c>
      <c r="L107" s="88"/>
      <c r="M107" s="94"/>
    </row>
    <row r="108" spans="1:13" ht="14.4" thickBot="1" x14ac:dyDescent="0.3">
      <c r="A108" s="96">
        <v>86</v>
      </c>
      <c r="B108" s="97">
        <v>75</v>
      </c>
      <c r="C108" s="98">
        <v>10128503257</v>
      </c>
      <c r="D108" s="99"/>
      <c r="E108" s="100" t="s">
        <v>107</v>
      </c>
      <c r="F108" s="101">
        <v>39555</v>
      </c>
      <c r="G108" s="102" t="s">
        <v>43</v>
      </c>
      <c r="H108" s="86" t="s">
        <v>46</v>
      </c>
      <c r="I108" s="107">
        <v>1.8889236111111096E-2</v>
      </c>
      <c r="J108" s="111">
        <f t="shared" si="2"/>
        <v>7.3165509259266459E-3</v>
      </c>
      <c r="K108" s="112">
        <f t="shared" si="3"/>
        <v>11.029411764705882</v>
      </c>
      <c r="L108" s="97"/>
      <c r="M108" s="103"/>
    </row>
    <row r="109" spans="1:13" ht="9" customHeight="1" thickTop="1" thickBot="1" x14ac:dyDescent="0.35">
      <c r="A109" s="71"/>
      <c r="B109" s="82"/>
      <c r="C109" s="82"/>
      <c r="D109" s="83"/>
      <c r="E109" s="84"/>
      <c r="F109" s="65"/>
      <c r="G109" s="66"/>
      <c r="H109" s="65"/>
      <c r="I109" s="85"/>
      <c r="J109" s="85"/>
      <c r="K109" s="50"/>
      <c r="L109" s="85"/>
      <c r="M109" s="85"/>
    </row>
    <row r="110" spans="1:13" ht="15" thickTop="1" x14ac:dyDescent="0.25">
      <c r="A110" s="129" t="s">
        <v>5</v>
      </c>
      <c r="B110" s="130"/>
      <c r="C110" s="130"/>
      <c r="D110" s="130"/>
      <c r="E110" s="130"/>
      <c r="F110" s="130"/>
      <c r="G110" s="130"/>
      <c r="H110" s="130" t="s">
        <v>6</v>
      </c>
      <c r="I110" s="130"/>
      <c r="J110" s="130"/>
      <c r="K110" s="130"/>
      <c r="L110" s="130"/>
      <c r="M110" s="131"/>
    </row>
    <row r="111" spans="1:13" ht="14.4" x14ac:dyDescent="0.25">
      <c r="A111" s="72" t="s">
        <v>169</v>
      </c>
      <c r="B111" s="8"/>
      <c r="C111" s="79"/>
      <c r="D111" s="8"/>
      <c r="E111" s="31"/>
      <c r="F111" s="53"/>
      <c r="G111" s="59"/>
      <c r="H111" s="40" t="s">
        <v>36</v>
      </c>
      <c r="I111" s="31">
        <v>19</v>
      </c>
      <c r="J111" s="53"/>
      <c r="K111" s="54"/>
      <c r="L111" s="108" t="s">
        <v>34</v>
      </c>
      <c r="M111" s="109">
        <f>COUNTIF(G14:G108,"ЗМС")</f>
        <v>0</v>
      </c>
    </row>
    <row r="112" spans="1:13" ht="14.4" x14ac:dyDescent="0.25">
      <c r="A112" s="72" t="s">
        <v>170</v>
      </c>
      <c r="B112" s="8"/>
      <c r="C112" s="80"/>
      <c r="D112" s="8"/>
      <c r="E112" s="31"/>
      <c r="F112" s="60"/>
      <c r="G112" s="61"/>
      <c r="H112" s="41" t="s">
        <v>29</v>
      </c>
      <c r="I112" s="31">
        <v>86</v>
      </c>
      <c r="J112" s="55"/>
      <c r="K112" s="56"/>
      <c r="L112" s="108" t="s">
        <v>22</v>
      </c>
      <c r="M112" s="109">
        <f>COUNTIF(G14:G108,"МСМК")</f>
        <v>0</v>
      </c>
    </row>
    <row r="113" spans="1:13" ht="14.4" x14ac:dyDescent="0.25">
      <c r="A113" s="72" t="s">
        <v>171</v>
      </c>
      <c r="B113" s="8"/>
      <c r="C113" s="43"/>
      <c r="D113" s="8"/>
      <c r="E113" s="31"/>
      <c r="F113" s="60"/>
      <c r="G113" s="61"/>
      <c r="H113" s="41" t="s">
        <v>30</v>
      </c>
      <c r="I113" s="31">
        <v>86</v>
      </c>
      <c r="J113" s="55"/>
      <c r="K113" s="56"/>
      <c r="L113" s="108" t="s">
        <v>26</v>
      </c>
      <c r="M113" s="109">
        <f>COUNTIF(G14:G108,"МС")</f>
        <v>0</v>
      </c>
    </row>
    <row r="114" spans="1:13" ht="14.4" x14ac:dyDescent="0.25">
      <c r="A114" s="72" t="s">
        <v>172</v>
      </c>
      <c r="B114" s="8"/>
      <c r="C114" s="43"/>
      <c r="D114" s="8"/>
      <c r="E114" s="31"/>
      <c r="F114" s="60"/>
      <c r="G114" s="61"/>
      <c r="H114" s="41" t="s">
        <v>31</v>
      </c>
      <c r="I114" s="31">
        <v>86</v>
      </c>
      <c r="J114" s="55"/>
      <c r="K114" s="56"/>
      <c r="L114" s="108" t="s">
        <v>35</v>
      </c>
      <c r="M114" s="109">
        <f>COUNTIF(G14:G108,"КМС")</f>
        <v>24</v>
      </c>
    </row>
    <row r="115" spans="1:13" ht="14.4" x14ac:dyDescent="0.25">
      <c r="A115" s="72"/>
      <c r="B115" s="8"/>
      <c r="C115" s="43"/>
      <c r="D115" s="8"/>
      <c r="E115" s="31"/>
      <c r="F115" s="60"/>
      <c r="G115" s="61"/>
      <c r="H115" s="41" t="s">
        <v>44</v>
      </c>
      <c r="I115" s="31">
        <v>0</v>
      </c>
      <c r="J115" s="55"/>
      <c r="K115" s="56"/>
      <c r="L115" s="108" t="s">
        <v>43</v>
      </c>
      <c r="M115" s="109">
        <f>COUNTIF(G14:G108,"1 СР")</f>
        <v>41</v>
      </c>
    </row>
    <row r="116" spans="1:13" x14ac:dyDescent="0.25">
      <c r="A116" s="72"/>
      <c r="B116" s="8"/>
      <c r="C116" s="8"/>
      <c r="D116" s="8"/>
      <c r="E116" s="31"/>
      <c r="F116" s="60"/>
      <c r="G116" s="61"/>
      <c r="H116" s="41" t="s">
        <v>32</v>
      </c>
      <c r="I116" s="31">
        <v>0</v>
      </c>
      <c r="J116" s="55"/>
      <c r="K116" s="56"/>
      <c r="L116" s="51" t="s">
        <v>63</v>
      </c>
      <c r="M116" s="110">
        <f>COUNTIF(G14:G108,"2 СР")</f>
        <v>21</v>
      </c>
    </row>
    <row r="117" spans="1:13" x14ac:dyDescent="0.25">
      <c r="A117" s="72"/>
      <c r="B117" s="8"/>
      <c r="C117" s="8"/>
      <c r="D117" s="8"/>
      <c r="E117" s="31"/>
      <c r="F117" s="60"/>
      <c r="G117" s="61"/>
      <c r="H117" s="41" t="s">
        <v>37</v>
      </c>
      <c r="I117" s="31">
        <v>0</v>
      </c>
      <c r="J117" s="55"/>
      <c r="K117" s="56"/>
      <c r="L117" s="51" t="s">
        <v>173</v>
      </c>
      <c r="M117" s="110">
        <f>COUNTIF(G14:G108,"3 СР")</f>
        <v>0</v>
      </c>
    </row>
    <row r="118" spans="1:13" x14ac:dyDescent="0.25">
      <c r="A118" s="72"/>
      <c r="B118" s="8"/>
      <c r="C118" s="8"/>
      <c r="D118" s="8"/>
      <c r="E118" s="31"/>
      <c r="F118" s="62"/>
      <c r="G118" s="63"/>
      <c r="H118" s="41" t="s">
        <v>33</v>
      </c>
      <c r="I118" s="31">
        <v>0</v>
      </c>
      <c r="J118" s="57"/>
      <c r="K118" s="58"/>
      <c r="L118" s="51"/>
      <c r="M118" s="42"/>
    </row>
    <row r="119" spans="1:13" ht="9.75" customHeight="1" x14ac:dyDescent="0.25">
      <c r="A119" s="60"/>
      <c r="M119" s="19"/>
    </row>
    <row r="120" spans="1:13" ht="15.6" x14ac:dyDescent="0.25">
      <c r="A120" s="132" t="s">
        <v>3</v>
      </c>
      <c r="B120" s="133"/>
      <c r="C120" s="133"/>
      <c r="D120" s="133"/>
      <c r="E120" s="133"/>
      <c r="F120" s="133" t="s">
        <v>13</v>
      </c>
      <c r="G120" s="133"/>
      <c r="H120" s="133"/>
      <c r="I120" s="133"/>
      <c r="J120" s="133" t="s">
        <v>4</v>
      </c>
      <c r="K120" s="133"/>
      <c r="L120" s="133"/>
      <c r="M120" s="134"/>
    </row>
    <row r="121" spans="1:13" x14ac:dyDescent="0.25">
      <c r="A121" s="113"/>
      <c r="B121" s="114"/>
      <c r="C121" s="114"/>
      <c r="D121" s="114"/>
      <c r="E121" s="114"/>
      <c r="F121" s="114"/>
      <c r="G121" s="135"/>
      <c r="H121" s="135"/>
      <c r="I121" s="135"/>
      <c r="J121" s="135"/>
      <c r="K121" s="135"/>
      <c r="L121" s="135"/>
      <c r="M121" s="136"/>
    </row>
    <row r="122" spans="1:13" x14ac:dyDescent="0.25">
      <c r="A122" s="73"/>
      <c r="D122" s="16"/>
      <c r="E122" s="16"/>
      <c r="F122" s="16"/>
      <c r="G122" s="16"/>
      <c r="H122" s="16"/>
      <c r="I122" s="16"/>
      <c r="J122" s="16"/>
      <c r="K122" s="16"/>
      <c r="L122" s="16"/>
      <c r="M122" s="64"/>
    </row>
    <row r="123" spans="1:13" x14ac:dyDescent="0.25">
      <c r="A123" s="73"/>
      <c r="D123" s="16"/>
      <c r="E123" s="16"/>
      <c r="F123" s="16"/>
      <c r="G123" s="16"/>
      <c r="H123" s="16"/>
      <c r="I123" s="16"/>
      <c r="J123" s="16"/>
      <c r="K123" s="16"/>
      <c r="L123" s="16"/>
      <c r="M123" s="64"/>
    </row>
    <row r="124" spans="1:13" x14ac:dyDescent="0.25">
      <c r="A124" s="73"/>
      <c r="D124" s="16"/>
      <c r="E124" s="16"/>
      <c r="F124" s="16"/>
      <c r="G124" s="16"/>
      <c r="H124" s="16"/>
      <c r="I124" s="16"/>
      <c r="J124" s="16"/>
      <c r="K124" s="16"/>
      <c r="L124" s="16"/>
      <c r="M124" s="64"/>
    </row>
    <row r="125" spans="1:13" x14ac:dyDescent="0.25">
      <c r="A125" s="73"/>
      <c r="D125" s="16"/>
      <c r="E125" s="16"/>
      <c r="F125" s="16"/>
      <c r="G125" s="16"/>
      <c r="H125" s="16"/>
      <c r="I125" s="16"/>
      <c r="J125" s="16"/>
      <c r="K125" s="16"/>
      <c r="L125" s="16"/>
      <c r="M125" s="64"/>
    </row>
    <row r="126" spans="1:13" x14ac:dyDescent="0.25">
      <c r="A126" s="1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20"/>
    </row>
    <row r="127" spans="1:13" x14ac:dyDescent="0.25">
      <c r="A127" s="113"/>
      <c r="B127" s="114"/>
      <c r="C127" s="114"/>
      <c r="D127" s="114"/>
      <c r="E127" s="114"/>
      <c r="F127" s="114"/>
      <c r="G127" s="115"/>
      <c r="H127" s="115"/>
      <c r="I127" s="115"/>
      <c r="J127" s="115"/>
      <c r="K127" s="115"/>
      <c r="L127" s="115"/>
      <c r="M127" s="116"/>
    </row>
    <row r="128" spans="1:13" ht="16.2" thickBot="1" x14ac:dyDescent="0.3">
      <c r="A128" s="117"/>
      <c r="B128" s="118"/>
      <c r="C128" s="118"/>
      <c r="D128" s="118"/>
      <c r="E128" s="118"/>
      <c r="F128" s="118" t="s">
        <v>51</v>
      </c>
      <c r="G128" s="118"/>
      <c r="H128" s="118"/>
      <c r="I128" s="118"/>
      <c r="J128" s="118" t="s">
        <v>55</v>
      </c>
      <c r="K128" s="118"/>
      <c r="L128" s="118"/>
      <c r="M128" s="119"/>
    </row>
    <row r="129" spans="1:8" ht="14.4" thickTop="1" x14ac:dyDescent="0.25">
      <c r="A129" s="60"/>
    </row>
    <row r="130" spans="1:8" x14ac:dyDescent="0.25">
      <c r="A130" s="60"/>
    </row>
    <row r="131" spans="1:8" x14ac:dyDescent="0.25">
      <c r="A131" s="60"/>
    </row>
    <row r="132" spans="1:8" ht="15.6" x14ac:dyDescent="0.25">
      <c r="A132" s="60"/>
      <c r="B132" s="76"/>
    </row>
    <row r="133" spans="1:8" x14ac:dyDescent="0.25">
      <c r="H133"/>
    </row>
    <row r="134" spans="1:8" x14ac:dyDescent="0.25">
      <c r="H134"/>
    </row>
    <row r="135" spans="1:8" x14ac:dyDescent="0.25">
      <c r="H135"/>
    </row>
    <row r="136" spans="1:8" x14ac:dyDescent="0.25">
      <c r="H136"/>
    </row>
    <row r="137" spans="1:8" x14ac:dyDescent="0.25">
      <c r="H137"/>
    </row>
    <row r="138" spans="1:8" x14ac:dyDescent="0.25">
      <c r="H138"/>
    </row>
  </sheetData>
  <mergeCells count="40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26:F126"/>
    <mergeCell ref="G126:M126"/>
    <mergeCell ref="I21:I22"/>
    <mergeCell ref="J21:J22"/>
    <mergeCell ref="K21:K22"/>
    <mergeCell ref="L21:L22"/>
    <mergeCell ref="M21:M22"/>
    <mergeCell ref="A110:G110"/>
    <mergeCell ref="H110:M110"/>
    <mergeCell ref="A120:E120"/>
    <mergeCell ref="F120:I120"/>
    <mergeCell ref="J120:M120"/>
    <mergeCell ref="A121:F121"/>
    <mergeCell ref="G121:M121"/>
    <mergeCell ref="A127:F127"/>
    <mergeCell ref="G127:M127"/>
    <mergeCell ref="A128:E128"/>
    <mergeCell ref="F128:I128"/>
    <mergeCell ref="J128:M128"/>
  </mergeCells>
  <conditionalFormatting sqref="B1 B6:B7 B9:B11 B13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 21.04</vt:lpstr>
      <vt:lpstr>'ИГ 21.04'!Заголовки_для_печати</vt:lpstr>
      <vt:lpstr>'ИГ 21.04'!Область_печати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2023-04-21T12:26:36Z</cp:lastPrinted>
  <dcterms:created xsi:type="dcterms:W3CDTF">1996-10-08T23:32:33Z</dcterms:created>
  <dcterms:modified xsi:type="dcterms:W3CDTF">2023-04-21T14:25:01Z</dcterms:modified>
</cp:coreProperties>
</file>