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1E413DFE-6C04-4BD1-9ACB-6FC47A847D87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definedNames>
    <definedName name="_xlnm._FilterDatabase" localSheetId="0" hidden="1">СУММА!$A$22:$G$22</definedName>
    <definedName name="_xlnm.Print_Area" localSheetId="0">СУММА!$A$1:$K$61</definedName>
  </definedNames>
  <calcPr calcId="191029" refMode="R1C1"/>
</workbook>
</file>

<file path=xl/calcChain.xml><?xml version="1.0" encoding="utf-8"?>
<calcChain xmlns="http://schemas.openxmlformats.org/spreadsheetml/2006/main">
  <c r="I59" i="127" l="1"/>
  <c r="E59" i="127"/>
  <c r="A59" i="127"/>
  <c r="K51" i="127"/>
  <c r="H51" i="127"/>
  <c r="H50" i="127"/>
  <c r="H49" i="127"/>
  <c r="H48" i="127"/>
  <c r="K47" i="127"/>
  <c r="K46" i="127"/>
  <c r="K45" i="127"/>
  <c r="H47" i="127" l="1"/>
  <c r="H46" i="127" s="1"/>
</calcChain>
</file>

<file path=xl/sharedStrings.xml><?xml version="1.0" encoding="utf-8"?>
<sst xmlns="http://schemas.openxmlformats.org/spreadsheetml/2006/main" count="189" uniqueCount="154">
  <si>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</si>
  <si>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</si>
  <si>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</si>
  <si>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</si>
  <si>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</si>
  <si>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</si>
  <si>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</si>
  <si>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</si>
  <si>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</si>
  <si>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</si>
  <si>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</si>
  <si>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</si>
  <si>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</si>
  <si>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</si>
  <si>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</si>
  <si>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</si>
  <si>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</si>
  <si>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</si>
  <si>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</si>
  <si>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</si>
  <si>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</si>
  <si>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</si>
  <si>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</si>
  <si>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</si>
  <si>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</si>
  <si>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</si>
  <si>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</si>
  <si>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</si>
  <si>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</si>
  <si>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</si>
  <si>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</si>
  <si>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</si>
  <si>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</si>
  <si>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</si>
  <si>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</si>
  <si>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</si>
  <si>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</si>
  <si>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</si>
  <si>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</si>
  <si>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</si>
  <si>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</si>
  <si>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</si>
  <si>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</si>
  <si>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</si>
  <si>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</si>
  <si>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</si>
  <si>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</si>
  <si>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</si>
  <si>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</si>
  <si>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</si>
  <si>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</si>
  <si>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</si>
  <si>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</si>
  <si>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</si>
  <si>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</si>
  <si>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</si>
  <si>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</si>
  <si>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БОЧАНОВ В.А.(ВК, г.Омск)</t>
  </si>
  <si>
    <t>МЯГКОВА Е.А.(IК, г. Саранск)</t>
  </si>
  <si>
    <t>№ ВРВС: 0080011611Я</t>
  </si>
  <si>
    <t>ЧЕРНЫШОВ М.Ю. (г.Пенза)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</si>
  <si>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</si>
  <si>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</si>
  <si>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</si>
  <si>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</si>
  <si>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</si>
  <si>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Иванов Егор</t>
  </si>
  <si>
    <t>Брянская обл.</t>
  </si>
  <si>
    <t>НС</t>
  </si>
  <si>
    <t>68</t>
  </si>
  <si>
    <t>10076197625</t>
  </si>
  <si>
    <t>Котельников Никита</t>
  </si>
  <si>
    <t>23.12.2007</t>
  </si>
  <si>
    <t>Мордовия</t>
  </si>
  <si>
    <t>60</t>
  </si>
  <si>
    <t>10093067339</t>
  </si>
  <si>
    <t>Козинка Роман</t>
  </si>
  <si>
    <t>13.12.2008</t>
  </si>
  <si>
    <t>116</t>
  </si>
  <si>
    <t>10076514489</t>
  </si>
  <si>
    <t>Стефанович Георгий</t>
  </si>
  <si>
    <t>03.01.2007</t>
  </si>
  <si>
    <t>Москва</t>
  </si>
  <si>
    <t>523</t>
  </si>
  <si>
    <t>10080214839</t>
  </si>
  <si>
    <t>Одоевцев Артем</t>
  </si>
  <si>
    <t>18.03.2007</t>
  </si>
  <si>
    <t>604</t>
  </si>
  <si>
    <t>10112972850</t>
  </si>
  <si>
    <t>Сабусов Егор</t>
  </si>
  <si>
    <t>22.12.2007</t>
  </si>
  <si>
    <t>Московская обл.</t>
  </si>
  <si>
    <t>876</t>
  </si>
  <si>
    <t>10080506950</t>
  </si>
  <si>
    <t>Девяткин Илья</t>
  </si>
  <si>
    <t>22.09.2007</t>
  </si>
  <si>
    <t>321</t>
  </si>
  <si>
    <t>10090431565</t>
  </si>
  <si>
    <t>Карманов Артем</t>
  </si>
  <si>
    <t>16.05.2008</t>
  </si>
  <si>
    <t>115</t>
  </si>
  <si>
    <t>10143590902</t>
  </si>
  <si>
    <t>Гольцов Илья</t>
  </si>
  <si>
    <t>28.05.2008</t>
  </si>
  <si>
    <t>Омская обл.</t>
  </si>
  <si>
    <t>939</t>
  </si>
  <si>
    <t>10091971542</t>
  </si>
  <si>
    <t>Веселов Егор</t>
  </si>
  <si>
    <t>22.07.2007</t>
  </si>
  <si>
    <t>Краснодарский край</t>
  </si>
  <si>
    <t>239</t>
  </si>
  <si>
    <t>10115647222</t>
  </si>
  <si>
    <t>Кондратьев Михаил</t>
  </si>
  <si>
    <t>16.01.2008</t>
  </si>
  <si>
    <t>878</t>
  </si>
  <si>
    <t>10081180900</t>
  </si>
  <si>
    <t>Левушкин Артемий</t>
  </si>
  <si>
    <t>19.08.2007</t>
  </si>
  <si>
    <t>350</t>
  </si>
  <si>
    <t>10090653554</t>
  </si>
  <si>
    <t>Щетинин Артемий</t>
  </si>
  <si>
    <t>14.11.2008</t>
  </si>
  <si>
    <t>690</t>
  </si>
  <si>
    <t>10096913286</t>
  </si>
  <si>
    <t>Акронович Александр</t>
  </si>
  <si>
    <t>30.12.2008</t>
  </si>
  <si>
    <t>23</t>
  </si>
  <si>
    <t>10150621075</t>
  </si>
  <si>
    <t>Манукян Артем</t>
  </si>
  <si>
    <t>01.12.2008</t>
  </si>
  <si>
    <t>874</t>
  </si>
  <si>
    <t>10092636293</t>
  </si>
  <si>
    <t>Мельник Максим</t>
  </si>
  <si>
    <t>31.01.2007</t>
  </si>
  <si>
    <t>33</t>
  </si>
  <si>
    <t>10131105382</t>
  </si>
  <si>
    <t>Долин Павел</t>
  </si>
  <si>
    <t>28.10.2008</t>
  </si>
  <si>
    <t>Челябинская обл.</t>
  </si>
  <si>
    <t>32</t>
  </si>
  <si>
    <t>10152322821</t>
  </si>
  <si>
    <t>Вохминцев Георгий</t>
  </si>
  <si>
    <t>18.02.2008</t>
  </si>
  <si>
    <t>34</t>
  </si>
  <si>
    <t>10139199125</t>
  </si>
  <si>
    <t>Лунин Егор</t>
  </si>
  <si>
    <t>11.10.2008</t>
  </si>
  <si>
    <t>10103713996</t>
  </si>
  <si>
    <t>07.06.2008</t>
  </si>
  <si>
    <t>616</t>
  </si>
  <si>
    <t>10094917716</t>
  </si>
  <si>
    <t>Бакулин  Юрий</t>
  </si>
  <si>
    <t>29.03.2008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</si>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</sst>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3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view="pageBreakPreview" topLeftCell="A34" zoomScale="115" zoomScaleNormal="100" zoomScaleSheetLayoutView="115" workbookViewId="0">
      <selection activeCell="C40" sqref="C4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5.33203125" style="31" customWidth="1"/>
    <col min="9" max="9" width="3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1" x14ac:dyDescent="0.25">
      <c r="A3" s="100" t="s">
        <v>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1" x14ac:dyDescent="0.25">
      <c r="A4" s="100" t="s">
        <v>51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x14ac:dyDescent="0.25">
      <c r="A5" s="100" t="s">
        <v>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28.8" x14ac:dyDescent="0.25">
      <c r="A6" s="101" t="s">
        <v>49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ht="21.6" thickBot="1" x14ac:dyDescent="0.3">
      <c r="A8" s="103" t="s">
        <v>24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8.600000000000001" thickTop="1" x14ac:dyDescent="0.25">
      <c r="A9" s="104" t="s">
        <v>16</v>
      </c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110" t="s">
        <v>53</v>
      </c>
      <c r="B13" s="111"/>
      <c r="C13" s="111"/>
      <c r="D13" s="111"/>
      <c r="E13" s="3"/>
      <c r="F13" s="93" t="s">
        <v>63</v>
      </c>
      <c r="G13" s="93"/>
      <c r="H13" s="16"/>
      <c r="I13" s="16"/>
      <c r="J13" s="4"/>
      <c r="K13" s="5" t="s">
        <v>59</v>
      </c>
    </row>
    <row r="14" spans="1:11" ht="15.6" x14ac:dyDescent="0.25">
      <c r="A14" s="112" t="s">
        <v>64</v>
      </c>
      <c r="B14" s="113"/>
      <c r="C14" s="113"/>
      <c r="D14" s="113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7"/>
      <c r="H20" s="22"/>
      <c r="I20" s="22"/>
      <c r="J20" s="12"/>
      <c r="K20" s="12"/>
    </row>
    <row r="21" spans="1:11" ht="28.95" customHeight="1" thickTop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5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thickBot="1" x14ac:dyDescent="0.3">
      <c r="A22" s="94"/>
      <c r="B22" s="83"/>
      <c r="C22" s="83"/>
      <c r="D22" s="83"/>
      <c r="E22" s="84"/>
      <c r="F22" s="86"/>
      <c r="G22" s="83"/>
      <c r="H22" s="88"/>
      <c r="I22" s="89"/>
      <c r="J22" s="121"/>
      <c r="K22" s="123"/>
    </row>
    <row r="23" spans="1:11" ht="30" customHeight="1" x14ac:dyDescent="0.3">
      <c r="A23" s="138">
        <v>1</v>
      </c>
      <c r="B23" s="138" t="s">
        <v>69</v>
      </c>
      <c r="C23" s="139" t="s">
        <v>70</v>
      </c>
      <c r="D23" s="138" t="s">
        <v>71</v>
      </c>
      <c r="E23" s="139" t="s">
        <v>72</v>
      </c>
      <c r="F23" s="138" t="s">
        <v>20</v>
      </c>
      <c r="G23" s="138" t="s">
        <v>73</v>
      </c>
      <c r="H23" s="92"/>
      <c r="I23" s="90"/>
      <c r="J23" s="75"/>
      <c r="K23" s="76"/>
    </row>
    <row r="24" spans="1:11" ht="30" customHeight="1" x14ac:dyDescent="0.3">
      <c r="A24" s="138">
        <v>2</v>
      </c>
      <c r="B24" s="138" t="s">
        <v>74</v>
      </c>
      <c r="C24" s="139" t="s">
        <v>75</v>
      </c>
      <c r="D24" s="138" t="s">
        <v>76</v>
      </c>
      <c r="E24" s="139" t="s">
        <v>77</v>
      </c>
      <c r="F24" s="138" t="s">
        <v>20</v>
      </c>
      <c r="G24" s="138" t="s">
        <v>73</v>
      </c>
      <c r="H24" s="92"/>
      <c r="I24" s="91"/>
      <c r="J24" s="75"/>
      <c r="K24" s="76"/>
    </row>
    <row r="25" spans="1:11" ht="30" customHeight="1" x14ac:dyDescent="0.3">
      <c r="A25" s="138">
        <v>3</v>
      </c>
      <c r="B25" s="138" t="s">
        <v>78</v>
      </c>
      <c r="C25" s="139" t="s">
        <v>79</v>
      </c>
      <c r="D25" s="138" t="s">
        <v>80</v>
      </c>
      <c r="E25" s="139" t="s">
        <v>81</v>
      </c>
      <c r="F25" s="138" t="s">
        <v>20</v>
      </c>
      <c r="G25" s="138" t="s">
        <v>82</v>
      </c>
      <c r="H25" s="92"/>
      <c r="I25" s="91"/>
      <c r="J25" s="75"/>
      <c r="K25" s="76"/>
    </row>
    <row r="26" spans="1:11" ht="30" customHeight="1" x14ac:dyDescent="0.3">
      <c r="A26" s="138">
        <v>4</v>
      </c>
      <c r="B26" s="138" t="s">
        <v>83</v>
      </c>
      <c r="C26" s="139" t="s">
        <v>84</v>
      </c>
      <c r="D26" s="138" t="s">
        <v>85</v>
      </c>
      <c r="E26" s="139" t="s">
        <v>86</v>
      </c>
      <c r="F26" s="138" t="s">
        <v>20</v>
      </c>
      <c r="G26" s="138" t="s">
        <v>82</v>
      </c>
      <c r="H26" s="92"/>
      <c r="I26" s="91"/>
      <c r="J26" s="75"/>
      <c r="K26" s="76"/>
    </row>
    <row r="27" spans="1:11" ht="30" customHeight="1" x14ac:dyDescent="0.3">
      <c r="A27" s="138">
        <v>5</v>
      </c>
      <c r="B27" s="138" t="s">
        <v>87</v>
      </c>
      <c r="C27" s="139" t="s">
        <v>88</v>
      </c>
      <c r="D27" s="138" t="s">
        <v>89</v>
      </c>
      <c r="E27" s="139" t="s">
        <v>90</v>
      </c>
      <c r="F27" s="138" t="s">
        <v>20</v>
      </c>
      <c r="G27" s="138" t="s">
        <v>91</v>
      </c>
      <c r="H27" s="92"/>
      <c r="I27" s="91"/>
      <c r="J27" s="75"/>
      <c r="K27" s="76"/>
    </row>
    <row r="28" spans="1:11" ht="30" customHeight="1" x14ac:dyDescent="0.3">
      <c r="A28" s="138">
        <v>6</v>
      </c>
      <c r="B28" s="138" t="s">
        <v>92</v>
      </c>
      <c r="C28" s="139" t="s">
        <v>93</v>
      </c>
      <c r="D28" s="138" t="s">
        <v>94</v>
      </c>
      <c r="E28" s="139" t="s">
        <v>95</v>
      </c>
      <c r="F28" s="138" t="s">
        <v>20</v>
      </c>
      <c r="G28" s="138" t="s">
        <v>82</v>
      </c>
      <c r="H28" s="92"/>
      <c r="I28" s="91"/>
      <c r="J28" s="75"/>
      <c r="K28" s="76"/>
    </row>
    <row r="29" spans="1:11" ht="30" customHeight="1" x14ac:dyDescent="0.3">
      <c r="A29" s="138">
        <v>7</v>
      </c>
      <c r="B29" s="138" t="s">
        <v>96</v>
      </c>
      <c r="C29" s="139" t="s">
        <v>97</v>
      </c>
      <c r="D29" s="138" t="s">
        <v>98</v>
      </c>
      <c r="E29" s="139" t="s">
        <v>99</v>
      </c>
      <c r="F29" s="138" t="s">
        <v>20</v>
      </c>
      <c r="G29" s="138" t="s">
        <v>82</v>
      </c>
      <c r="H29" s="92"/>
      <c r="I29" s="91"/>
      <c r="J29" s="75"/>
      <c r="K29" s="76"/>
    </row>
    <row r="30" spans="1:11" ht="30" customHeight="1" x14ac:dyDescent="0.3">
      <c r="A30" s="138">
        <v>8</v>
      </c>
      <c r="B30" s="138" t="s">
        <v>100</v>
      </c>
      <c r="C30" s="139" t="s">
        <v>101</v>
      </c>
      <c r="D30" s="138" t="s">
        <v>102</v>
      </c>
      <c r="E30" s="139" t="s">
        <v>103</v>
      </c>
      <c r="F30" s="138" t="s">
        <v>46</v>
      </c>
      <c r="G30" s="138" t="s">
        <v>104</v>
      </c>
      <c r="H30" s="92"/>
      <c r="I30" s="91"/>
      <c r="J30" s="75"/>
      <c r="K30" s="76"/>
    </row>
    <row r="31" spans="1:11" ht="30" customHeight="1" x14ac:dyDescent="0.3">
      <c r="A31" s="138">
        <v>9</v>
      </c>
      <c r="B31" s="138" t="s">
        <v>105</v>
      </c>
      <c r="C31" s="139" t="s">
        <v>106</v>
      </c>
      <c r="D31" s="138" t="s">
        <v>107</v>
      </c>
      <c r="E31" s="139" t="s">
        <v>108</v>
      </c>
      <c r="F31" s="138" t="s">
        <v>46</v>
      </c>
      <c r="G31" s="138" t="s">
        <v>109</v>
      </c>
      <c r="H31" s="92"/>
      <c r="I31" s="91"/>
      <c r="J31" s="75"/>
      <c r="K31" s="76"/>
    </row>
    <row r="32" spans="1:11" ht="30" customHeight="1" x14ac:dyDescent="0.3">
      <c r="A32" s="138">
        <v>10</v>
      </c>
      <c r="B32" s="138" t="s">
        <v>110</v>
      </c>
      <c r="C32" s="139" t="s">
        <v>111</v>
      </c>
      <c r="D32" s="138" t="s">
        <v>112</v>
      </c>
      <c r="E32" s="139" t="s">
        <v>113</v>
      </c>
      <c r="F32" s="138" t="s">
        <v>20</v>
      </c>
      <c r="G32" s="138" t="s">
        <v>91</v>
      </c>
      <c r="H32" s="92"/>
      <c r="I32" s="91"/>
      <c r="J32" s="75"/>
      <c r="K32" s="76"/>
    </row>
    <row r="33" spans="1:11" ht="30" customHeight="1" x14ac:dyDescent="0.3">
      <c r="A33" s="138">
        <v>11</v>
      </c>
      <c r="B33" s="138" t="s">
        <v>114</v>
      </c>
      <c r="C33" s="139" t="s">
        <v>115</v>
      </c>
      <c r="D33" s="138" t="s">
        <v>116</v>
      </c>
      <c r="E33" s="139" t="s">
        <v>117</v>
      </c>
      <c r="F33" s="138" t="s">
        <v>20</v>
      </c>
      <c r="G33" s="138" t="s">
        <v>82</v>
      </c>
      <c r="H33" s="92"/>
      <c r="I33" s="91"/>
      <c r="J33" s="75"/>
      <c r="K33" s="76"/>
    </row>
    <row r="34" spans="1:11" ht="30" customHeight="1" x14ac:dyDescent="0.3">
      <c r="A34" s="138">
        <v>12</v>
      </c>
      <c r="B34" s="138" t="s">
        <v>118</v>
      </c>
      <c r="C34" s="139" t="s">
        <v>119</v>
      </c>
      <c r="D34" s="138" t="s">
        <v>120</v>
      </c>
      <c r="E34" s="139" t="s">
        <v>121</v>
      </c>
      <c r="F34" s="138" t="s">
        <v>20</v>
      </c>
      <c r="G34" s="138" t="s">
        <v>82</v>
      </c>
      <c r="H34" s="92"/>
      <c r="I34" s="91"/>
      <c r="J34" s="75"/>
      <c r="K34" s="76"/>
    </row>
    <row r="35" spans="1:11" ht="30" customHeight="1" x14ac:dyDescent="0.3">
      <c r="A35" s="138">
        <v>13</v>
      </c>
      <c r="B35" s="138" t="s">
        <v>122</v>
      </c>
      <c r="C35" s="139" t="s">
        <v>123</v>
      </c>
      <c r="D35" s="138" t="s">
        <v>124</v>
      </c>
      <c r="E35" s="139" t="s">
        <v>125</v>
      </c>
      <c r="F35" s="138" t="s">
        <v>46</v>
      </c>
      <c r="G35" s="138" t="s">
        <v>82</v>
      </c>
      <c r="H35" s="92"/>
      <c r="I35" s="91"/>
      <c r="J35" s="75"/>
      <c r="K35" s="76"/>
    </row>
    <row r="36" spans="1:11" ht="30" customHeight="1" x14ac:dyDescent="0.3">
      <c r="A36" s="138">
        <v>14</v>
      </c>
      <c r="B36" s="138" t="s">
        <v>126</v>
      </c>
      <c r="C36" s="139" t="s">
        <v>127</v>
      </c>
      <c r="D36" s="138" t="s">
        <v>128</v>
      </c>
      <c r="E36" s="139" t="s">
        <v>129</v>
      </c>
      <c r="F36" s="138" t="s">
        <v>48</v>
      </c>
      <c r="G36" s="138" t="s">
        <v>109</v>
      </c>
      <c r="H36" s="92"/>
      <c r="I36" s="91"/>
      <c r="J36" s="75"/>
      <c r="K36" s="76"/>
    </row>
    <row r="37" spans="1:11" ht="30" customHeight="1" x14ac:dyDescent="0.3">
      <c r="A37" s="138">
        <v>15</v>
      </c>
      <c r="B37" s="138" t="s">
        <v>130</v>
      </c>
      <c r="C37" s="139" t="s">
        <v>131</v>
      </c>
      <c r="D37" s="138" t="s">
        <v>132</v>
      </c>
      <c r="E37" s="139" t="s">
        <v>133</v>
      </c>
      <c r="F37" s="138" t="s">
        <v>46</v>
      </c>
      <c r="G37" s="138" t="s">
        <v>82</v>
      </c>
      <c r="H37" s="92"/>
      <c r="I37" s="91"/>
      <c r="J37" s="75"/>
      <c r="K37" s="76"/>
    </row>
    <row r="38" spans="1:11" ht="30" customHeight="1" x14ac:dyDescent="0.3">
      <c r="A38" s="138">
        <v>16</v>
      </c>
      <c r="B38" s="138" t="s">
        <v>134</v>
      </c>
      <c r="C38" s="139" t="s">
        <v>135</v>
      </c>
      <c r="D38" s="138" t="s">
        <v>136</v>
      </c>
      <c r="E38" s="139" t="s">
        <v>137</v>
      </c>
      <c r="F38" s="138" t="s">
        <v>46</v>
      </c>
      <c r="G38" s="138" t="s">
        <v>138</v>
      </c>
      <c r="H38" s="92"/>
      <c r="I38" s="91"/>
      <c r="J38" s="75"/>
      <c r="K38" s="76"/>
    </row>
    <row r="39" spans="1:11" ht="30" customHeight="1" x14ac:dyDescent="0.3">
      <c r="A39" s="138">
        <v>17</v>
      </c>
      <c r="B39" s="138" t="s">
        <v>139</v>
      </c>
      <c r="C39" s="139" t="s">
        <v>140</v>
      </c>
      <c r="D39" s="138" t="s">
        <v>141</v>
      </c>
      <c r="E39" s="139" t="s">
        <v>142</v>
      </c>
      <c r="F39" s="138" t="s">
        <v>46</v>
      </c>
      <c r="G39" s="138" t="s">
        <v>138</v>
      </c>
      <c r="H39" s="92"/>
      <c r="I39" s="91"/>
      <c r="J39" s="75"/>
      <c r="K39" s="76"/>
    </row>
    <row r="40" spans="1:11" ht="30" customHeight="1" x14ac:dyDescent="0.3">
      <c r="A40" s="138">
        <v>18</v>
      </c>
      <c r="B40" s="138" t="s">
        <v>143</v>
      </c>
      <c r="C40" s="139" t="s">
        <v>144</v>
      </c>
      <c r="D40" s="138" t="s">
        <v>145</v>
      </c>
      <c r="E40" s="139" t="s">
        <v>146</v>
      </c>
      <c r="F40" s="138" t="s">
        <v>46</v>
      </c>
      <c r="G40" s="138" t="s">
        <v>138</v>
      </c>
      <c r="H40" s="92"/>
      <c r="I40" s="91"/>
      <c r="J40" s="75"/>
      <c r="K40" s="76"/>
    </row>
    <row r="41" spans="1:11" ht="30" customHeight="1" x14ac:dyDescent="0.3">
      <c r="A41" s="138" t="s">
        <v>68</v>
      </c>
      <c r="B41" s="138" t="s">
        <v>139</v>
      </c>
      <c r="C41" s="139" t="s">
        <v>147</v>
      </c>
      <c r="D41" s="138" t="s">
        <v>66</v>
      </c>
      <c r="E41" s="139" t="s">
        <v>148</v>
      </c>
      <c r="F41" s="138" t="s">
        <v>20</v>
      </c>
      <c r="G41" s="138" t="s">
        <v>67</v>
      </c>
      <c r="H41" s="92"/>
      <c r="I41" s="91"/>
      <c r="J41" s="75"/>
      <c r="K41" s="76"/>
    </row>
    <row r="42" spans="1:11" ht="30" customHeight="1" x14ac:dyDescent="0.3">
      <c r="A42" s="138" t="s">
        <v>153</v>
      </c>
      <c r="B42" s="138" t="s">
        <v>149</v>
      </c>
      <c r="C42" s="139" t="s">
        <v>150</v>
      </c>
      <c r="D42" s="138" t="s">
        <v>151</v>
      </c>
      <c r="E42" s="139" t="s">
        <v>152</v>
      </c>
      <c r="F42" s="138" t="s">
        <v>20</v>
      </c>
      <c r="G42" s="138" t="s">
        <v>82</v>
      </c>
      <c r="H42" s="92"/>
      <c r="I42" s="91"/>
      <c r="J42" s="75"/>
      <c r="K42" s="76"/>
    </row>
    <row r="43" spans="1:11" ht="16.2" thickBot="1" x14ac:dyDescent="0.35">
      <c r="A43" s="23"/>
      <c r="B43" s="24"/>
      <c r="C43" s="24"/>
      <c r="D43" s="1"/>
      <c r="E43" s="25"/>
      <c r="F43" s="15"/>
      <c r="G43" s="15"/>
      <c r="H43" s="26"/>
      <c r="I43" s="26"/>
      <c r="J43" s="27"/>
      <c r="K43" s="27"/>
    </row>
    <row r="44" spans="1:11" ht="15" thickTop="1" x14ac:dyDescent="0.25">
      <c r="A44" s="126" t="s">
        <v>3</v>
      </c>
      <c r="B44" s="127"/>
      <c r="C44" s="127"/>
      <c r="D44" s="127"/>
      <c r="E44" s="52"/>
      <c r="F44" s="52"/>
      <c r="G44" s="128" t="s">
        <v>25</v>
      </c>
      <c r="H44" s="128"/>
      <c r="I44" s="127"/>
      <c r="J44" s="128"/>
      <c r="K44" s="129"/>
    </row>
    <row r="45" spans="1:11" x14ac:dyDescent="0.25">
      <c r="A45" s="66" t="s">
        <v>33</v>
      </c>
      <c r="B45" s="21"/>
      <c r="C45" s="21"/>
      <c r="D45" s="67"/>
      <c r="E45" s="29"/>
      <c r="F45" s="64"/>
      <c r="G45" s="28" t="s">
        <v>21</v>
      </c>
      <c r="H45" s="60">
        <v>7</v>
      </c>
      <c r="I45" s="70"/>
      <c r="J45" s="95" t="s">
        <v>19</v>
      </c>
      <c r="K45" s="96">
        <f>COUNTIF(F23:F42,"ЗМС")</f>
        <v>0</v>
      </c>
    </row>
    <row r="46" spans="1:11" x14ac:dyDescent="0.25">
      <c r="A46" s="66" t="s">
        <v>34</v>
      </c>
      <c r="B46" s="21"/>
      <c r="C46" s="21"/>
      <c r="D46" s="67"/>
      <c r="E46" s="2"/>
      <c r="F46" s="65"/>
      <c r="G46" s="30" t="s">
        <v>43</v>
      </c>
      <c r="H46" s="59">
        <f>H47+H50</f>
        <v>20</v>
      </c>
      <c r="I46" s="62"/>
      <c r="J46" s="95" t="s">
        <v>15</v>
      </c>
      <c r="K46" s="96">
        <f>COUNTIF(F23:F42,"МСМК")</f>
        <v>0</v>
      </c>
    </row>
    <row r="47" spans="1:11" x14ac:dyDescent="0.25">
      <c r="A47" s="66" t="s">
        <v>35</v>
      </c>
      <c r="B47" s="21"/>
      <c r="C47" s="21"/>
      <c r="D47" s="67"/>
      <c r="E47" s="2"/>
      <c r="F47" s="65"/>
      <c r="G47" s="30" t="s">
        <v>44</v>
      </c>
      <c r="H47" s="59">
        <f>H48+H49+H51</f>
        <v>19</v>
      </c>
      <c r="I47" s="62"/>
      <c r="J47" s="95" t="s">
        <v>17</v>
      </c>
      <c r="K47" s="96">
        <f>COUNTIF(F23:F42,"МС")</f>
        <v>0</v>
      </c>
    </row>
    <row r="48" spans="1:11" x14ac:dyDescent="0.25">
      <c r="A48" s="66" t="s">
        <v>36</v>
      </c>
      <c r="B48" s="21"/>
      <c r="C48" s="21"/>
      <c r="D48" s="67"/>
      <c r="E48" s="2"/>
      <c r="F48" s="65"/>
      <c r="G48" s="30" t="s">
        <v>39</v>
      </c>
      <c r="H48" s="60">
        <f>COUNT(A23:A42)</f>
        <v>18</v>
      </c>
      <c r="I48" s="61"/>
      <c r="J48" s="95" t="s">
        <v>20</v>
      </c>
      <c r="K48" s="96">
        <v>12</v>
      </c>
    </row>
    <row r="49" spans="1:11" x14ac:dyDescent="0.25">
      <c r="A49" s="66"/>
      <c r="B49" s="21"/>
      <c r="C49" s="21"/>
      <c r="D49" s="67"/>
      <c r="E49" s="2"/>
      <c r="F49" s="65"/>
      <c r="G49" s="30" t="s">
        <v>40</v>
      </c>
      <c r="H49" s="60">
        <f>COUNTIF(A23:A42,"НФ")</f>
        <v>1</v>
      </c>
      <c r="I49" s="61"/>
      <c r="J49" s="77" t="s">
        <v>46</v>
      </c>
      <c r="K49" s="96">
        <v>7</v>
      </c>
    </row>
    <row r="50" spans="1:11" x14ac:dyDescent="0.25">
      <c r="A50" s="66"/>
      <c r="B50" s="21"/>
      <c r="C50" s="21"/>
      <c r="D50" s="67"/>
      <c r="E50" s="2"/>
      <c r="F50" s="65"/>
      <c r="G50" s="30" t="s">
        <v>41</v>
      </c>
      <c r="H50" s="45">
        <f>COUNTIF(A23:A42,"НС")</f>
        <v>1</v>
      </c>
      <c r="I50" s="63"/>
      <c r="J50" s="78" t="s">
        <v>48</v>
      </c>
      <c r="K50" s="96">
        <v>1</v>
      </c>
    </row>
    <row r="51" spans="1:11" x14ac:dyDescent="0.25">
      <c r="A51" s="66"/>
      <c r="B51" s="21"/>
      <c r="C51" s="21"/>
      <c r="D51" s="67"/>
      <c r="E51" s="32"/>
      <c r="F51" s="71"/>
      <c r="G51" s="30" t="s">
        <v>42</v>
      </c>
      <c r="H51" s="45">
        <f>COUNTIF(A23:A42,"ДСКВ")</f>
        <v>0</v>
      </c>
      <c r="I51" s="72"/>
      <c r="J51" s="77" t="s">
        <v>47</v>
      </c>
      <c r="K51" s="96">
        <f>COUNTIF(F23:F42,"3 сп.р.")</f>
        <v>0</v>
      </c>
    </row>
    <row r="52" spans="1:11" x14ac:dyDescent="0.25">
      <c r="A52" s="33"/>
      <c r="K52" s="34"/>
    </row>
    <row r="53" spans="1:11" ht="15.6" x14ac:dyDescent="0.25">
      <c r="A53" s="131" t="s">
        <v>2</v>
      </c>
      <c r="B53" s="132"/>
      <c r="C53" s="132"/>
      <c r="D53" s="132"/>
      <c r="E53" s="133" t="s">
        <v>7</v>
      </c>
      <c r="F53" s="133"/>
      <c r="G53" s="133"/>
      <c r="H53" s="133"/>
      <c r="I53" s="133" t="s">
        <v>37</v>
      </c>
      <c r="J53" s="133"/>
      <c r="K53" s="134"/>
    </row>
    <row r="54" spans="1:11" x14ac:dyDescent="0.25">
      <c r="A54" s="33"/>
      <c r="B54" s="2"/>
      <c r="C54" s="2"/>
      <c r="E54" s="2"/>
      <c r="F54" s="29"/>
      <c r="G54" s="29"/>
      <c r="H54" s="29"/>
      <c r="I54" s="29"/>
      <c r="J54" s="29"/>
      <c r="K54" s="38"/>
    </row>
    <row r="55" spans="1:11" x14ac:dyDescent="0.25">
      <c r="A55" s="35"/>
      <c r="D55" s="36"/>
      <c r="E55" s="68"/>
      <c r="F55" s="36"/>
      <c r="G55" s="36"/>
      <c r="H55" s="69"/>
      <c r="I55" s="69"/>
      <c r="J55" s="36"/>
      <c r="K55" s="37"/>
    </row>
    <row r="56" spans="1:11" x14ac:dyDescent="0.25">
      <c r="A56" s="35"/>
      <c r="D56" s="36"/>
      <c r="E56" s="68"/>
      <c r="F56" s="36"/>
      <c r="G56" s="36"/>
      <c r="H56" s="69"/>
      <c r="I56" s="69"/>
      <c r="J56" s="36"/>
      <c r="K56" s="37"/>
    </row>
    <row r="57" spans="1:11" x14ac:dyDescent="0.25">
      <c r="A57" s="35"/>
      <c r="D57" s="36"/>
      <c r="E57" s="68"/>
      <c r="F57" s="36"/>
      <c r="G57" s="36"/>
      <c r="H57" s="69"/>
      <c r="I57" s="69"/>
      <c r="J57" s="36"/>
      <c r="K57" s="37"/>
    </row>
    <row r="58" spans="1:11" x14ac:dyDescent="0.25">
      <c r="A58" s="35"/>
      <c r="D58" s="36"/>
      <c r="E58" s="68"/>
      <c r="F58" s="36"/>
      <c r="G58" s="36"/>
      <c r="H58" s="69"/>
      <c r="I58" s="69"/>
      <c r="J58" s="36"/>
      <c r="K58" s="37"/>
    </row>
    <row r="59" spans="1:11" ht="16.2" thickBot="1" x14ac:dyDescent="0.3">
      <c r="A59" s="135" t="str">
        <f>G18</f>
        <v>МЯГКОВА Е.А.(IК, г. Саранск)</v>
      </c>
      <c r="B59" s="136"/>
      <c r="C59" s="136"/>
      <c r="D59" s="136"/>
      <c r="E59" s="136" t="str">
        <f>G17</f>
        <v>БОЧАНОВ В.А.(ВК, г.Омск)</v>
      </c>
      <c r="F59" s="136"/>
      <c r="G59" s="136"/>
      <c r="H59" s="136"/>
      <c r="I59" s="136" t="str">
        <f>G19</f>
        <v>ДОЯНОВ И.В. (IК, г. Саранск)</v>
      </c>
      <c r="J59" s="136"/>
      <c r="K59" s="137"/>
    </row>
    <row r="60" spans="1:11" ht="14.4" thickTop="1" x14ac:dyDescent="0.25"/>
    <row r="61" spans="1:11" ht="18" x14ac:dyDescent="0.25">
      <c r="A61" s="48"/>
      <c r="B61" s="49"/>
      <c r="C61" s="49"/>
      <c r="D61" s="48"/>
      <c r="E61" s="50"/>
      <c r="F61" s="48"/>
      <c r="G61" s="48"/>
      <c r="H61" s="51"/>
      <c r="I61" s="51"/>
      <c r="J61" s="48"/>
      <c r="K61" s="48"/>
    </row>
    <row r="62" spans="1:11" ht="21" x14ac:dyDescent="0.25">
      <c r="A62" s="46"/>
      <c r="B62" s="46"/>
      <c r="C62" s="47"/>
      <c r="D62" s="130"/>
      <c r="E62" s="130"/>
      <c r="F62" s="130"/>
      <c r="G62" s="130"/>
    </row>
    <row r="63" spans="1:11" ht="18" x14ac:dyDescent="0.25">
      <c r="D63" s="48"/>
    </row>
  </sheetData>
  <autoFilter ref="A22:G22" xr:uid="{00000000-0009-0000-0000-000000000000}">
    <sortState xmlns:xlrd2="http://schemas.microsoft.com/office/spreadsheetml/2017/richdata2" ref="A23:G40">
      <sortCondition ref="A22"/>
    </sortState>
  </autoFilter>
  <mergeCells count="28">
    <mergeCell ref="A44:D44"/>
    <mergeCell ref="G44:K44"/>
    <mergeCell ref="D62:G62"/>
    <mergeCell ref="A53:D53"/>
    <mergeCell ref="E53:H53"/>
    <mergeCell ref="I53:K53"/>
    <mergeCell ref="A59:D59"/>
    <mergeCell ref="E59:H59"/>
    <mergeCell ref="I59:K59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</vt:lpstr>
      <vt:lpstr>СУММА!Область_печати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2024-10-11T11:25:25Z</cp:lastPrinted>
  <dcterms:created xsi:type="dcterms:W3CDTF">1996-10-08T23:32:33Z</dcterms:created>
  <dcterms:modified xsi:type="dcterms:W3CDTF">2025-02-22T14:25:25Z</dcterms:modified>
</cp:coreProperties>
</file>