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ВС гонка на время" sheetId="105" r:id="rId1"/>
  </sheets>
  <definedNames>
    <definedName name="_xlnm._FilterDatabase" localSheetId="0" hidden="1">'ВС гонка на время'!$B$22:$H$22</definedName>
    <definedName name="_xlnm.Print_Titles" localSheetId="0">'ВС гонка на время'!$22:$22</definedName>
    <definedName name="_xlnm.Print_Area" localSheetId="0">'ВС гонка на время'!$A$1:$K$42</definedName>
  </definedNames>
  <calcPr calcId="144525"/>
</workbook>
</file>

<file path=xl/calcChain.xml><?xml version="1.0" encoding="utf-8"?>
<calcChain xmlns="http://schemas.openxmlformats.org/spreadsheetml/2006/main">
  <c r="K34" i="105" l="1"/>
  <c r="K33" i="105"/>
  <c r="K32" i="105"/>
  <c r="K31" i="105"/>
  <c r="K30" i="105"/>
  <c r="K29" i="105"/>
  <c r="K28" i="105"/>
  <c r="H34" i="105" l="1"/>
  <c r="H32" i="105"/>
  <c r="I42" i="105" l="1"/>
  <c r="E42" i="105"/>
  <c r="A42" i="105"/>
</calcChain>
</file>

<file path=xl/sharedStrings.xml><?xml version="1.0" encoding="utf-8"?>
<sst xmlns="http://schemas.openxmlformats.org/spreadsheetml/2006/main" count="89" uniqueCount="84">
  <si>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</si>
  <si>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</si>
  <si>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</si>
  <si>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</si>
  <si>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</si>
  <si>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</si>
  <si>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</si>
  <si>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</si>
  <si>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</si>
  <si>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</si>
  <si>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</si>
  <si>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</si>
  <si>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</si>
  <si>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</si>
  <si>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</si>
  <si>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</si>
  <si>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</si>
  <si>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</si>
  <si>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</si>
  <si>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</si>
  <si>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</si>
  <si>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</si>
  <si>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</si>
  <si>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</si>
  <si>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</si>
  <si>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</si>
  <si>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</si>
  <si>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</si>
  <si>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</si>
  <si>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</si>
  <si>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</si>
  <si>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</si>
  <si>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</si>
  <si>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</si>
  <si>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</si>
  <si>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</si>
  <si>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</si>
  <si>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</si>
  <si>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</si>
  <si>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</si>
  <si>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</si>
  <si>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</si>
  <si>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</si>
  <si>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</si>
  <si>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</si>
  <si>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</si>
  <si>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</si>
  <si>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</si>
  <si>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</si>
  <si>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</si>
  <si>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Юниорки 17-18 лет</t>
  </si>
  <si>
    <t>ЧЕРНЫШОВ М.Ю. (г.Пенза)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</si>
  <si>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</si>
  <si>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</si>
  <si>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</si>
  <si>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</si>
  <si>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МЕСТО ПРОВЕДЕНИЯ: г.Пенза</t>
  </si>
  <si>
    <t>3 м</t>
  </si>
  <si>
    <t>БУКОВА О.Ю.(IК, г. Пенза)</t>
  </si>
  <si>
    <t>372 м</t>
  </si>
  <si>
    <t>МЕЖРЕГИОНАЛЬНЫЕ СОРЕВНОВАНИЯ (ППФО)</t>
  </si>
  <si>
    <t>ДАТА ПРОВЕДЕНИЯ: 06 июня 2024г.</t>
  </si>
  <si>
    <t>№ ЕКП 2025: 2008580018030590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</si>
  <si>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10ч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</si>
  <si>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12ч 00м</t>
    </r>
  </si>
  <si>
    <t>ПЕРВЕНСТВО ПРИВОЛЖСКОГО ФЕДЕРАЛЬНОГО ОКРУГА</t>
  </si>
  <si>
    <t>23</t>
  </si>
  <si>
    <t>10091230096</t>
  </si>
  <si>
    <t>Богачева Виктория Алексеевна</t>
  </si>
  <si>
    <t>12.03.2008</t>
  </si>
  <si>
    <t>Мордовия</t>
  </si>
  <si>
    <t>0:00:43,33</t>
  </si>
  <si>
    <t>31</t>
  </si>
  <si>
    <t>10090062561</t>
  </si>
  <si>
    <t>Зеленина Кира Вадимовна</t>
  </si>
  <si>
    <t>06.11.2008</t>
  </si>
  <si>
    <t>0:00:43,40</t>
  </si>
  <si>
    <t>583</t>
  </si>
  <si>
    <t>10090061955</t>
  </si>
  <si>
    <t>Алексеева Анна Дмитриевна</t>
  </si>
  <si>
    <t>16.10.2007</t>
  </si>
  <si>
    <t>Пензенская обл.</t>
  </si>
  <si>
    <t>0:00:44,99</t>
  </si>
  <si>
    <t>МЯГКОВ А.О. (IК, г. Саранск)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</si>
</sst>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5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  <font>
      <b/>
      <sz val="2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25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0" fontId="9" fillId="0" borderId="7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7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0" fontId="9" fillId="0" borderId="12" xfId="2" applyFont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165" fontId="15" fillId="0" borderId="10" xfId="2" applyNumberFormat="1" applyFont="1" applyBorder="1" applyAlignment="1">
      <alignment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165" fontId="15" fillId="0" borderId="24" xfId="2" applyNumberFormat="1" applyFont="1" applyBorder="1" applyAlignment="1">
      <alignment horizontal="right" vertical="center"/>
    </xf>
    <xf numFmtId="0" fontId="15" fillId="0" borderId="23" xfId="2" applyFont="1" applyBorder="1" applyAlignment="1">
      <alignment horizontal="right" vertical="center"/>
    </xf>
    <xf numFmtId="0" fontId="9" fillId="0" borderId="18" xfId="2" applyFont="1" applyBorder="1" applyAlignment="1">
      <alignment vertical="center"/>
    </xf>
    <xf numFmtId="0" fontId="9" fillId="0" borderId="18" xfId="2" applyFont="1" applyBorder="1" applyAlignment="1">
      <alignment horizontal="center" vertical="center"/>
    </xf>
    <xf numFmtId="14" fontId="9" fillId="0" borderId="18" xfId="2" applyNumberFormat="1" applyFont="1" applyBorder="1" applyAlignment="1">
      <alignment vertical="center"/>
    </xf>
    <xf numFmtId="165" fontId="17" fillId="0" borderId="18" xfId="2" applyNumberFormat="1" applyFont="1" applyBorder="1" applyAlignment="1">
      <alignment vertical="center"/>
    </xf>
    <xf numFmtId="0" fontId="21" fillId="0" borderId="21" xfId="2" applyFont="1" applyBorder="1" applyAlignment="1">
      <alignment horizontal="left" vertical="center" wrapText="1"/>
    </xf>
    <xf numFmtId="164" fontId="21" fillId="0" borderId="21" xfId="2" applyNumberFormat="1" applyFont="1" applyBorder="1" applyAlignment="1">
      <alignment horizontal="left" vertical="center" wrapText="1"/>
    </xf>
    <xf numFmtId="0" fontId="17" fillId="2" borderId="21" xfId="8" applyFont="1" applyFill="1" applyBorder="1" applyAlignment="1">
      <alignment horizontal="center" vertical="center" wrapText="1"/>
    </xf>
    <xf numFmtId="0" fontId="17" fillId="2" borderId="21" xfId="2" applyFont="1" applyFill="1" applyBorder="1" applyAlignment="1">
      <alignment horizontal="center" vertical="center" wrapText="1"/>
    </xf>
    <xf numFmtId="0" fontId="17" fillId="2" borderId="21" xfId="2" applyFont="1" applyFill="1" applyBorder="1" applyAlignment="1">
      <alignment horizontal="center" vertical="center"/>
    </xf>
    <xf numFmtId="14" fontId="17" fillId="2" borderId="21" xfId="8" applyNumberFormat="1" applyFont="1" applyFill="1" applyBorder="1" applyAlignment="1">
      <alignment horizontal="center" vertical="center" wrapText="1"/>
    </xf>
    <xf numFmtId="0" fontId="9" fillId="0" borderId="21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 wrapText="1"/>
    </xf>
    <xf numFmtId="0" fontId="17" fillId="2" borderId="21" xfId="8" applyFont="1" applyFill="1" applyBorder="1" applyAlignment="1">
      <alignment vertical="center" wrapText="1"/>
    </xf>
    <xf numFmtId="1" fontId="9" fillId="0" borderId="11" xfId="2" applyNumberFormat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165" fontId="15" fillId="0" borderId="7" xfId="2" applyNumberFormat="1" applyFont="1" applyBorder="1" applyAlignment="1">
      <alignment horizontal="left" vertical="center"/>
    </xf>
    <xf numFmtId="165" fontId="15" fillId="0" borderId="7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22" fillId="0" borderId="21" xfId="0" applyFont="1" applyBorder="1"/>
    <xf numFmtId="0" fontId="13" fillId="2" borderId="3" xfId="2" applyFont="1" applyFill="1" applyBorder="1" applyAlignment="1">
      <alignment vertical="center"/>
    </xf>
    <xf numFmtId="0" fontId="9" fillId="0" borderId="21" xfId="2" applyFont="1" applyBorder="1" applyAlignment="1">
      <alignment horizontal="center"/>
    </xf>
    <xf numFmtId="0" fontId="9" fillId="0" borderId="21" xfId="2" applyFont="1" applyBorder="1" applyAlignment="1">
      <alignment horizontal="justify"/>
    </xf>
    <xf numFmtId="0" fontId="8" fillId="0" borderId="21" xfId="7" applyFont="1" applyBorder="1" applyAlignment="1">
      <alignment vertical="center" wrapText="1"/>
    </xf>
    <xf numFmtId="14" fontId="14" fillId="0" borderId="21" xfId="2" applyNumberFormat="1" applyFont="1" applyBorder="1" applyAlignment="1">
      <alignment horizontal="center" vertical="center" wrapText="1"/>
    </xf>
    <xf numFmtId="164" fontId="14" fillId="0" borderId="21" xfId="2" applyNumberFormat="1" applyFont="1" applyBorder="1" applyAlignment="1">
      <alignment horizontal="center" vertical="center" wrapText="1"/>
    </xf>
    <xf numFmtId="165" fontId="12" fillId="0" borderId="21" xfId="2" applyNumberFormat="1" applyFont="1" applyBorder="1" applyAlignment="1">
      <alignment vertical="center" wrapText="1"/>
    </xf>
    <xf numFmtId="0" fontId="14" fillId="0" borderId="21" xfId="2" applyFont="1" applyBorder="1" applyAlignment="1">
      <alignment vertical="center" wrapText="1"/>
    </xf>
    <xf numFmtId="0" fontId="11" fillId="0" borderId="21" xfId="2" applyFont="1" applyBorder="1" applyAlignment="1">
      <alignment horizontal="right" vertical="center" wrapText="1"/>
    </xf>
    <xf numFmtId="0" fontId="11" fillId="0" borderId="22" xfId="2" applyFont="1" applyBorder="1" applyAlignment="1">
      <alignment horizontal="right" vertical="center" wrapText="1"/>
    </xf>
    <xf numFmtId="0" fontId="23" fillId="0" borderId="21" xfId="0" applyFont="1" applyFill="1" applyBorder="1" applyAlignment="1">
      <alignment horizontal="center"/>
    </xf>
    <xf numFmtId="0" fontId="13" fillId="0" borderId="1" xfId="2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3" fillId="2" borderId="6" xfId="2" applyFont="1" applyFill="1" applyBorder="1" applyAlignment="1">
      <alignment horizontal="left" vertical="center"/>
    </xf>
    <xf numFmtId="0" fontId="13" fillId="2" borderId="5" xfId="2" applyFont="1" applyFill="1" applyBorder="1" applyAlignment="1">
      <alignment horizontal="left" vertical="center"/>
    </xf>
    <xf numFmtId="0" fontId="13" fillId="2" borderId="11" xfId="2" applyFont="1" applyFill="1" applyBorder="1" applyAlignment="1">
      <alignment horizontal="left" vertical="center"/>
    </xf>
    <xf numFmtId="165" fontId="13" fillId="2" borderId="7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0" xfId="2" applyNumberFormat="1" applyFont="1" applyFill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13" fillId="2" borderId="9" xfId="2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3" fillId="0" borderId="20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645584</xdr:colOff>
      <xdr:row>0</xdr:row>
      <xdr:rowOff>20531</xdr:rowOff>
    </xdr:from>
    <xdr:to>
      <xdr:col>10</xdr:col>
      <xdr:colOff>1048811</xdr:colOff>
      <xdr:row>3</xdr:row>
      <xdr:rowOff>168036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6834" y="20531"/>
          <a:ext cx="1419226" cy="941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4</xdr:row>
      <xdr:rowOff>106441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1748367" cy="1190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Z46"/>
  <sheetViews>
    <sheetView tabSelected="1" view="pageBreakPreview" topLeftCell="A8" zoomScale="90" zoomScaleNormal="70" zoomScaleSheetLayoutView="90" zoomScalePageLayoutView="50" workbookViewId="0">
      <selection activeCell="F22" sqref="F22"/>
    </sheetView>
  </sheetViews>
  <sheetFormatPr defaultColWidth="9.109375" defaultRowHeight="13.8" x14ac:dyDescent="0.25"/>
  <cols>
    <col min="1" max="1" width="7" style="1" customWidth="1"/>
    <col min="2" max="2" width="7.88671875" style="26" customWidth="1"/>
    <col min="3" max="3" width="14.6640625" style="26" customWidth="1"/>
    <col min="4" max="4" width="33.21875" style="1" customWidth="1"/>
    <col min="5" max="5" width="14.33203125" style="11" customWidth="1"/>
    <col min="6" max="6" width="12.6640625" style="1" customWidth="1"/>
    <col min="7" max="7" width="28.109375" style="1" customWidth="1"/>
    <col min="8" max="8" width="15.33203125" style="21" customWidth="1"/>
    <col min="9" max="9" width="7.88671875" style="21" customWidth="1"/>
    <col min="10" max="10" width="15.33203125" style="1" customWidth="1"/>
    <col min="11" max="11" width="15.88671875" style="1" customWidth="1"/>
    <col min="12" max="16384" width="9.109375" style="1"/>
  </cols>
  <sheetData>
    <row r="1" spans="1:11" customFormat="1" ht="21" x14ac:dyDescent="0.25">
      <c r="A1" s="110" t="s">
        <v>28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customFormat="1" ht="21" x14ac:dyDescent="0.25">
      <c r="A2" s="110" t="s">
        <v>27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1" customFormat="1" ht="21" x14ac:dyDescent="0.25">
      <c r="A3" s="110" t="s">
        <v>53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4" spans="1:11" customFormat="1" ht="21" x14ac:dyDescent="0.25">
      <c r="A4" s="110" t="s">
        <v>54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</row>
    <row r="5" spans="1:11" customFormat="1" ht="21" x14ac:dyDescent="0.25">
      <c r="A5" s="110" t="s">
        <v>55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</row>
    <row r="6" spans="1:11" customFormat="1" ht="25.8" x14ac:dyDescent="0.25">
      <c r="A6" s="124" t="s">
        <v>65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</row>
    <row r="7" spans="1:11" customFormat="1" ht="28.8" hidden="1" x14ac:dyDescent="0.25">
      <c r="A7" s="118" t="s">
        <v>60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</row>
    <row r="8" spans="1:11" customFormat="1" ht="21" x14ac:dyDescent="0.25">
      <c r="A8" s="119" t="s">
        <v>11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</row>
    <row r="9" spans="1:11" customFormat="1" ht="21.6" thickBot="1" x14ac:dyDescent="0.3">
      <c r="A9" s="120" t="s">
        <v>24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</row>
    <row r="10" spans="1:11" ht="19.5" customHeight="1" thickTop="1" x14ac:dyDescent="0.25">
      <c r="A10" s="121" t="s">
        <v>16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3"/>
    </row>
    <row r="11" spans="1:11" ht="18" customHeight="1" x14ac:dyDescent="0.25">
      <c r="A11" s="111" t="s">
        <v>39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3"/>
    </row>
    <row r="12" spans="1:11" ht="19.5" customHeight="1" x14ac:dyDescent="0.25">
      <c r="A12" s="111" t="s">
        <v>50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3"/>
    </row>
    <row r="13" spans="1:11" ht="5.25" customHeight="1" x14ac:dyDescent="0.25">
      <c r="A13" s="103" t="s">
        <v>24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5"/>
    </row>
    <row r="14" spans="1:11" ht="15.6" x14ac:dyDescent="0.25">
      <c r="A14" s="114" t="s">
        <v>56</v>
      </c>
      <c r="B14" s="115"/>
      <c r="C14" s="115"/>
      <c r="D14" s="115"/>
      <c r="E14" s="2"/>
      <c r="F14" s="88" t="s">
        <v>63</v>
      </c>
      <c r="G14" s="88"/>
      <c r="H14" s="12"/>
      <c r="I14" s="12"/>
      <c r="J14" s="3"/>
      <c r="K14" s="4" t="s">
        <v>44</v>
      </c>
    </row>
    <row r="15" spans="1:11" ht="15.6" x14ac:dyDescent="0.25">
      <c r="A15" s="116" t="s">
        <v>61</v>
      </c>
      <c r="B15" s="117"/>
      <c r="C15" s="117"/>
      <c r="D15" s="117"/>
      <c r="E15" s="5"/>
      <c r="F15" s="30" t="s">
        <v>64</v>
      </c>
      <c r="G15" s="30"/>
      <c r="H15" s="13"/>
      <c r="I15" s="13"/>
      <c r="J15" s="6"/>
      <c r="K15" s="7" t="s">
        <v>62</v>
      </c>
    </row>
    <row r="16" spans="1:11" ht="14.4" x14ac:dyDescent="0.25">
      <c r="A16" s="97" t="s">
        <v>6</v>
      </c>
      <c r="B16" s="98"/>
      <c r="C16" s="98"/>
      <c r="D16" s="98"/>
      <c r="E16" s="98"/>
      <c r="F16" s="98"/>
      <c r="G16" s="99"/>
      <c r="H16" s="100" t="s">
        <v>0</v>
      </c>
      <c r="I16" s="101"/>
      <c r="J16" s="101"/>
      <c r="K16" s="102"/>
    </row>
    <row r="17" spans="1:11" ht="24.9" customHeight="1" x14ac:dyDescent="0.25">
      <c r="A17" s="14" t="s">
        <v>12</v>
      </c>
      <c r="B17" s="8"/>
      <c r="C17" s="8"/>
      <c r="D17" s="15"/>
      <c r="E17" s="16"/>
      <c r="F17" s="15"/>
      <c r="G17" s="9" t="s">
        <v>51</v>
      </c>
      <c r="H17" s="72" t="s">
        <v>29</v>
      </c>
      <c r="I17" s="73"/>
      <c r="J17" s="73"/>
      <c r="K17" s="40"/>
    </row>
    <row r="18" spans="1:11" ht="24.9" customHeight="1" x14ac:dyDescent="0.25">
      <c r="A18" s="14" t="s">
        <v>13</v>
      </c>
      <c r="B18" s="8"/>
      <c r="C18" s="8"/>
      <c r="D18" s="9"/>
      <c r="E18" s="29"/>
      <c r="F18" s="17"/>
      <c r="G18" s="85" t="s">
        <v>52</v>
      </c>
      <c r="H18" s="72" t="s">
        <v>31</v>
      </c>
      <c r="I18" s="73"/>
      <c r="J18" s="73"/>
      <c r="K18" s="54" t="s">
        <v>57</v>
      </c>
    </row>
    <row r="19" spans="1:11" ht="24.9" customHeight="1" x14ac:dyDescent="0.25">
      <c r="A19" s="14" t="s">
        <v>14</v>
      </c>
      <c r="B19" s="8"/>
      <c r="C19" s="8"/>
      <c r="D19" s="9"/>
      <c r="E19" s="29"/>
      <c r="F19" s="17"/>
      <c r="G19" s="85" t="s">
        <v>58</v>
      </c>
      <c r="H19" s="72" t="s">
        <v>32</v>
      </c>
      <c r="I19" s="73"/>
      <c r="J19" s="73"/>
      <c r="K19" s="54" t="s">
        <v>59</v>
      </c>
    </row>
    <row r="20" spans="1:11" ht="24.9" customHeight="1" thickBot="1" x14ac:dyDescent="0.3">
      <c r="A20" s="14" t="s">
        <v>10</v>
      </c>
      <c r="B20" s="31"/>
      <c r="C20" s="31"/>
      <c r="D20" s="17"/>
      <c r="F20" s="32"/>
      <c r="G20" s="86" t="s">
        <v>83</v>
      </c>
      <c r="H20" s="71" t="s">
        <v>30</v>
      </c>
      <c r="I20" s="74"/>
      <c r="J20" s="75"/>
      <c r="K20" s="55">
        <v>1</v>
      </c>
    </row>
    <row r="21" spans="1:11" ht="7.5" customHeight="1" thickTop="1" x14ac:dyDescent="0.25">
      <c r="A21" s="56"/>
      <c r="B21" s="57"/>
      <c r="C21" s="57"/>
      <c r="D21" s="56"/>
      <c r="E21" s="58"/>
      <c r="F21" s="56"/>
      <c r="G21" s="56"/>
      <c r="H21" s="59"/>
      <c r="I21" s="59"/>
      <c r="J21" s="56"/>
      <c r="K21" s="56"/>
    </row>
    <row r="22" spans="1:11" s="10" customFormat="1" ht="29.25" customHeight="1" x14ac:dyDescent="0.25">
      <c r="A22" s="64" t="s">
        <v>4</v>
      </c>
      <c r="B22" s="62" t="s">
        <v>8</v>
      </c>
      <c r="C22" s="62" t="s">
        <v>23</v>
      </c>
      <c r="D22" s="62" t="s">
        <v>1</v>
      </c>
      <c r="E22" s="65" t="s">
        <v>22</v>
      </c>
      <c r="F22" s="62" t="s">
        <v>5</v>
      </c>
      <c r="G22" s="62" t="s">
        <v>26</v>
      </c>
      <c r="H22" s="62" t="s">
        <v>38</v>
      </c>
      <c r="I22" s="68"/>
      <c r="J22" s="63" t="s">
        <v>18</v>
      </c>
      <c r="K22" s="63" t="s">
        <v>9</v>
      </c>
    </row>
    <row r="23" spans="1:11" ht="24.9" customHeight="1" x14ac:dyDescent="0.3">
      <c r="A23" s="87">
        <v>1</v>
      </c>
      <c r="B23" s="87" t="s">
        <v>66</v>
      </c>
      <c r="C23" s="87" t="s">
        <v>67</v>
      </c>
      <c r="D23" s="87" t="s">
        <v>68</v>
      </c>
      <c r="E23" s="87" t="s">
        <v>69</v>
      </c>
      <c r="F23" s="87" t="s">
        <v>20</v>
      </c>
      <c r="G23" s="87" t="s">
        <v>70</v>
      </c>
      <c r="H23" s="87" t="s">
        <v>71</v>
      </c>
      <c r="I23" s="76"/>
      <c r="J23" s="66"/>
      <c r="K23" s="67"/>
    </row>
    <row r="24" spans="1:11" ht="24.9" customHeight="1" x14ac:dyDescent="0.3">
      <c r="A24" s="87">
        <v>2</v>
      </c>
      <c r="B24" s="87" t="s">
        <v>72</v>
      </c>
      <c r="C24" s="87" t="s">
        <v>73</v>
      </c>
      <c r="D24" s="87" t="s">
        <v>74</v>
      </c>
      <c r="E24" s="87" t="s">
        <v>75</v>
      </c>
      <c r="F24" s="87" t="s">
        <v>20</v>
      </c>
      <c r="G24" s="87" t="s">
        <v>70</v>
      </c>
      <c r="H24" s="87" t="s">
        <v>76</v>
      </c>
      <c r="I24" s="76"/>
      <c r="J24" s="66"/>
      <c r="K24" s="67"/>
    </row>
    <row r="25" spans="1:11" ht="24.9" customHeight="1" x14ac:dyDescent="0.3">
      <c r="A25" s="87">
        <v>3</v>
      </c>
      <c r="B25" s="87" t="s">
        <v>77</v>
      </c>
      <c r="C25" s="87" t="s">
        <v>78</v>
      </c>
      <c r="D25" s="87" t="s">
        <v>79</v>
      </c>
      <c r="E25" s="87" t="s">
        <v>80</v>
      </c>
      <c r="F25" s="87" t="s">
        <v>17</v>
      </c>
      <c r="G25" s="87" t="s">
        <v>81</v>
      </c>
      <c r="H25" s="87" t="s">
        <v>82</v>
      </c>
      <c r="I25" s="76"/>
      <c r="J25" s="66"/>
      <c r="K25" s="67"/>
    </row>
    <row r="26" spans="1:11" ht="25.2" customHeight="1" x14ac:dyDescent="0.3">
      <c r="A26" s="78"/>
      <c r="B26" s="79"/>
      <c r="C26" s="79"/>
      <c r="D26" s="80"/>
      <c r="E26" s="81"/>
      <c r="F26" s="82"/>
      <c r="G26" s="82"/>
      <c r="H26" s="83"/>
      <c r="I26" s="83"/>
      <c r="J26" s="84"/>
      <c r="K26" s="84"/>
    </row>
    <row r="27" spans="1:11" ht="14.4" x14ac:dyDescent="0.25">
      <c r="A27" s="106" t="s">
        <v>3</v>
      </c>
      <c r="B27" s="107"/>
      <c r="C27" s="107"/>
      <c r="D27" s="107"/>
      <c r="E27" s="77"/>
      <c r="F27" s="77"/>
      <c r="G27" s="108" t="s">
        <v>25</v>
      </c>
      <c r="H27" s="108"/>
      <c r="I27" s="107"/>
      <c r="J27" s="108"/>
      <c r="K27" s="109"/>
    </row>
    <row r="28" spans="1:11" x14ac:dyDescent="0.25">
      <c r="A28" s="46" t="s">
        <v>33</v>
      </c>
      <c r="B28" s="17"/>
      <c r="C28" s="17"/>
      <c r="D28" s="47"/>
      <c r="E28" s="19"/>
      <c r="F28" s="44"/>
      <c r="G28" s="18" t="s">
        <v>21</v>
      </c>
      <c r="H28" s="47">
        <v>1</v>
      </c>
      <c r="I28" s="50"/>
      <c r="J28" s="33" t="s">
        <v>19</v>
      </c>
      <c r="K28" s="53">
        <f>COUNTIF(F20:F25,"ЗМС")</f>
        <v>0</v>
      </c>
    </row>
    <row r="29" spans="1:11" x14ac:dyDescent="0.25">
      <c r="A29" s="46" t="s">
        <v>34</v>
      </c>
      <c r="B29" s="17"/>
      <c r="C29" s="17"/>
      <c r="D29" s="47"/>
      <c r="E29" s="1"/>
      <c r="F29" s="45"/>
      <c r="G29" s="20" t="s">
        <v>45</v>
      </c>
      <c r="H29" s="69">
        <v>3</v>
      </c>
      <c r="I29" s="42"/>
      <c r="J29" s="33" t="s">
        <v>15</v>
      </c>
      <c r="K29" s="53">
        <f>COUNTIF(F20:F25,"МСМК")</f>
        <v>0</v>
      </c>
    </row>
    <row r="30" spans="1:11" x14ac:dyDescent="0.25">
      <c r="A30" s="46" t="s">
        <v>35</v>
      </c>
      <c r="B30" s="17"/>
      <c r="C30" s="17"/>
      <c r="D30" s="47"/>
      <c r="E30" s="1"/>
      <c r="F30" s="45"/>
      <c r="G30" s="20" t="s">
        <v>46</v>
      </c>
      <c r="H30" s="69">
        <v>3</v>
      </c>
      <c r="I30" s="42"/>
      <c r="J30" s="33" t="s">
        <v>17</v>
      </c>
      <c r="K30" s="53">
        <f>COUNTIF(F20:F25,"МС")</f>
        <v>1</v>
      </c>
    </row>
    <row r="31" spans="1:11" x14ac:dyDescent="0.25">
      <c r="A31" s="46" t="s">
        <v>36</v>
      </c>
      <c r="B31" s="17"/>
      <c r="C31" s="17"/>
      <c r="D31" s="47"/>
      <c r="E31" s="1"/>
      <c r="F31" s="45"/>
      <c r="G31" s="20" t="s">
        <v>40</v>
      </c>
      <c r="H31" s="47">
        <v>3</v>
      </c>
      <c r="I31" s="41"/>
      <c r="J31" s="33" t="s">
        <v>20</v>
      </c>
      <c r="K31" s="53">
        <f>COUNTIF(F20:F25,"КМС")</f>
        <v>2</v>
      </c>
    </row>
    <row r="32" spans="1:11" x14ac:dyDescent="0.25">
      <c r="A32" s="46"/>
      <c r="B32" s="17"/>
      <c r="C32" s="17"/>
      <c r="D32" s="47"/>
      <c r="E32" s="1"/>
      <c r="F32" s="45"/>
      <c r="G32" s="20" t="s">
        <v>41</v>
      </c>
      <c r="H32" s="47">
        <f>COUNTIF(A23:A25,"НФ")</f>
        <v>0</v>
      </c>
      <c r="I32" s="41"/>
      <c r="J32" s="60" t="s">
        <v>47</v>
      </c>
      <c r="K32" s="53">
        <f>COUNTIF(F20:F25,"1 сп.р.")</f>
        <v>0</v>
      </c>
    </row>
    <row r="33" spans="1:26" x14ac:dyDescent="0.25">
      <c r="A33" s="46"/>
      <c r="B33" s="17"/>
      <c r="C33" s="17"/>
      <c r="D33" s="47"/>
      <c r="E33" s="1"/>
      <c r="F33" s="45"/>
      <c r="G33" s="20" t="s">
        <v>42</v>
      </c>
      <c r="H33" s="70">
        <v>0</v>
      </c>
      <c r="I33" s="43"/>
      <c r="J33" s="61" t="s">
        <v>49</v>
      </c>
      <c r="K33" s="53">
        <f>COUNTIF(F20:F25,"2 сп.р.")</f>
        <v>0</v>
      </c>
    </row>
    <row r="34" spans="1:26" x14ac:dyDescent="0.25">
      <c r="A34" s="46"/>
      <c r="B34" s="17"/>
      <c r="C34" s="17"/>
      <c r="D34" s="47"/>
      <c r="E34" s="22"/>
      <c r="F34" s="51"/>
      <c r="G34" s="20" t="s">
        <v>43</v>
      </c>
      <c r="H34" s="70">
        <f>COUNTIF(A23:A25,"ДСКВ")</f>
        <v>0</v>
      </c>
      <c r="I34" s="52"/>
      <c r="J34" s="61" t="s">
        <v>48</v>
      </c>
      <c r="K34" s="53">
        <f>COUNTIF(F20:F25,"3 сп.р.")</f>
        <v>0</v>
      </c>
    </row>
    <row r="35" spans="1:26" ht="9.75" customHeight="1" x14ac:dyDescent="0.25">
      <c r="A35" s="23"/>
      <c r="K35" s="24"/>
    </row>
    <row r="36" spans="1:26" ht="15.6" x14ac:dyDescent="0.25">
      <c r="A36" s="90" t="s">
        <v>2</v>
      </c>
      <c r="B36" s="91"/>
      <c r="C36" s="91"/>
      <c r="D36" s="91"/>
      <c r="E36" s="92" t="s">
        <v>7</v>
      </c>
      <c r="F36" s="92"/>
      <c r="G36" s="92"/>
      <c r="H36" s="92"/>
      <c r="I36" s="92" t="s">
        <v>37</v>
      </c>
      <c r="J36" s="92"/>
      <c r="K36" s="93"/>
    </row>
    <row r="37" spans="1:26" x14ac:dyDescent="0.25">
      <c r="A37" s="23"/>
      <c r="B37" s="1"/>
      <c r="C37" s="1"/>
      <c r="E37" s="1"/>
      <c r="F37" s="19"/>
      <c r="G37" s="19"/>
      <c r="H37" s="19"/>
      <c r="I37" s="19"/>
      <c r="J37" s="19"/>
      <c r="K37" s="28"/>
    </row>
    <row r="38" spans="1:26" x14ac:dyDescent="0.25">
      <c r="A38" s="25"/>
      <c r="D38" s="26"/>
      <c r="E38" s="48"/>
      <c r="F38" s="26"/>
      <c r="G38" s="26"/>
      <c r="I38" s="49"/>
      <c r="J38" s="26"/>
      <c r="K38" s="27"/>
    </row>
    <row r="39" spans="1:26" x14ac:dyDescent="0.25">
      <c r="A39" s="25"/>
      <c r="D39" s="26"/>
      <c r="E39" s="48"/>
      <c r="F39" s="26"/>
      <c r="G39" s="26"/>
      <c r="I39" s="49"/>
      <c r="J39" s="26"/>
      <c r="K39" s="27"/>
    </row>
    <row r="40" spans="1:26" x14ac:dyDescent="0.25">
      <c r="A40" s="25"/>
      <c r="D40" s="26"/>
      <c r="E40" s="48"/>
      <c r="F40" s="26"/>
      <c r="G40" s="26"/>
      <c r="I40" s="49"/>
      <c r="J40" s="26"/>
      <c r="K40" s="27"/>
    </row>
    <row r="41" spans="1:26" x14ac:dyDescent="0.25">
      <c r="A41" s="25"/>
      <c r="D41" s="26"/>
      <c r="E41" s="48"/>
      <c r="F41" s="26"/>
      <c r="G41" s="26"/>
      <c r="I41" s="49"/>
      <c r="J41" s="26"/>
      <c r="K41" s="27"/>
    </row>
    <row r="42" spans="1:26" ht="16.2" thickBot="1" x14ac:dyDescent="0.3">
      <c r="A42" s="94" t="str">
        <f>G19</f>
        <v>БУКОВА О.Ю.(IК, г. Пенза)</v>
      </c>
      <c r="B42" s="95"/>
      <c r="C42" s="95"/>
      <c r="D42" s="95"/>
      <c r="E42" s="95" t="str">
        <f>G18</f>
        <v>БОЯРОВ В.В. (ВК, г. Саранск)</v>
      </c>
      <c r="F42" s="95"/>
      <c r="G42" s="95"/>
      <c r="H42" s="95"/>
      <c r="I42" s="95" t="str">
        <f>G20</f>
        <v>МЯГКОВ А.О. (IК, г. Саранск)</v>
      </c>
      <c r="J42" s="95"/>
      <c r="K42" s="96"/>
    </row>
    <row r="43" spans="1:26" s="11" customFormat="1" ht="14.4" thickTop="1" x14ac:dyDescent="0.25">
      <c r="A43" s="1"/>
      <c r="B43" s="26"/>
      <c r="C43" s="26"/>
      <c r="D43" s="1"/>
      <c r="F43" s="1"/>
      <c r="G43" s="1"/>
      <c r="H43" s="21"/>
      <c r="I43" s="2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s="36" customFormat="1" ht="18" x14ac:dyDescent="0.25">
      <c r="B44" s="37"/>
      <c r="C44" s="37"/>
      <c r="E44" s="38"/>
      <c r="H44" s="39"/>
      <c r="I44" s="39"/>
    </row>
    <row r="45" spans="1:26" ht="21" x14ac:dyDescent="0.25">
      <c r="A45" s="34"/>
      <c r="B45" s="34"/>
      <c r="C45" s="35"/>
      <c r="D45" s="89"/>
      <c r="E45" s="89"/>
      <c r="F45" s="89"/>
      <c r="G45" s="89"/>
    </row>
    <row r="46" spans="1:26" ht="18" x14ac:dyDescent="0.25">
      <c r="D46" s="36"/>
    </row>
  </sheetData>
  <autoFilter ref="B22:H22">
    <sortState ref="B22:H30">
      <sortCondition ref="H21"/>
    </sortState>
  </autoFilter>
  <sortState ref="A22:G30">
    <sortCondition ref="A22:A30"/>
  </sortState>
  <mergeCells count="26">
    <mergeCell ref="A6:K6"/>
    <mergeCell ref="A12:K12"/>
    <mergeCell ref="A14:D14"/>
    <mergeCell ref="A15:D15"/>
    <mergeCell ref="A7:K7"/>
    <mergeCell ref="A8:K8"/>
    <mergeCell ref="A9:K9"/>
    <mergeCell ref="A10:K10"/>
    <mergeCell ref="A11:K11"/>
    <mergeCell ref="A1:K1"/>
    <mergeCell ref="A2:K2"/>
    <mergeCell ref="A3:K3"/>
    <mergeCell ref="A4:K4"/>
    <mergeCell ref="A5:K5"/>
    <mergeCell ref="A16:G16"/>
    <mergeCell ref="H16:K16"/>
    <mergeCell ref="A13:K13"/>
    <mergeCell ref="A27:D27"/>
    <mergeCell ref="G27:K27"/>
    <mergeCell ref="D45:G45"/>
    <mergeCell ref="A36:D36"/>
    <mergeCell ref="E36:H36"/>
    <mergeCell ref="I36:K36"/>
    <mergeCell ref="A42:D42"/>
    <mergeCell ref="E42:H42"/>
    <mergeCell ref="I42:K42"/>
  </mergeCells>
  <printOptions horizontalCentered="1"/>
  <pageMargins left="0.19685039370078741" right="0.19685039370078741" top="0.78740157480314965" bottom="0.51181102362204722" header="0.15748031496062992" footer="0.11811023622047245"/>
  <pageSetup paperSize="256" scale="5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2025-06-06T08:32:55Z</cp:lastPrinted>
  <dcterms:created xsi:type="dcterms:W3CDTF">1996-10-08T23:32:33Z</dcterms:created>
  <dcterms:modified xsi:type="dcterms:W3CDTF">2025-06-06T08:32:58Z</dcterms:modified>
</cp:coreProperties>
</file>