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Маунтинбайк 2023\"/>
    </mc:Choice>
  </mc:AlternateContent>
  <xr:revisionPtr revIDLastSave="0" documentId="13_ncr:1_{1C0D9FA7-C1D2-44DE-80F3-0171118BDF34}" xr6:coauthVersionLast="47" xr6:coauthVersionMax="47" xr10:uidLastSave="{00000000-0000-0000-0000-000000000000}"/>
  <bookViews>
    <workbookView xWindow="-110" yWindow="-110" windowWidth="19420" windowHeight="10300" tabRatio="787" activeTab="1" xr2:uid="{00000000-000D-0000-FFFF-FFFF00000000}"/>
  </bookViews>
  <sheets>
    <sheet name="М" sheetId="122" r:id="rId1"/>
    <sheet name="Ж" sheetId="126" r:id="rId2"/>
  </sheets>
  <definedNames>
    <definedName name="_xlnm.Print_Titles" localSheetId="1">Ж!$21:$21</definedName>
    <definedName name="_xlnm.Print_Titles" localSheetId="0">М!$21:$21</definedName>
    <definedName name="_xlnm.Print_Area" localSheetId="1">Ж!$A$1:$M$75</definedName>
    <definedName name="_xlnm.Print_Area" localSheetId="0">М!$A$1:$M$107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26" l="1"/>
  <c r="J29" i="126"/>
  <c r="J30" i="126"/>
  <c r="J25" i="126"/>
  <c r="J31" i="126"/>
  <c r="J23" i="126"/>
  <c r="J46" i="126"/>
  <c r="J26" i="126"/>
  <c r="J24" i="126"/>
  <c r="J38" i="126"/>
  <c r="J28" i="126"/>
  <c r="J34" i="126"/>
  <c r="J32" i="126"/>
  <c r="J39" i="126"/>
  <c r="J35" i="126"/>
  <c r="J47" i="126"/>
  <c r="J40" i="126"/>
  <c r="J41" i="126"/>
  <c r="J36" i="126"/>
  <c r="J42" i="126"/>
  <c r="J43" i="126"/>
  <c r="J44" i="126"/>
  <c r="J33" i="126"/>
  <c r="J48" i="126"/>
  <c r="J49" i="126"/>
  <c r="J50" i="126"/>
  <c r="J51" i="126"/>
  <c r="J52" i="126"/>
  <c r="J45" i="126"/>
  <c r="J53" i="126"/>
  <c r="J54" i="126"/>
  <c r="J55" i="126"/>
  <c r="J56" i="126"/>
  <c r="J37" i="126"/>
  <c r="H75" i="126"/>
  <c r="E75" i="126"/>
  <c r="C75" i="126"/>
  <c r="A75" i="126"/>
  <c r="M67" i="126"/>
  <c r="H67" i="126"/>
  <c r="M66" i="126"/>
  <c r="H66" i="126"/>
  <c r="M65" i="126"/>
  <c r="H65" i="126"/>
  <c r="M64" i="126"/>
  <c r="H64" i="126"/>
  <c r="M63" i="126"/>
  <c r="M62" i="126"/>
  <c r="M61" i="126"/>
  <c r="M99" i="122"/>
  <c r="M98" i="122"/>
  <c r="M97" i="122"/>
  <c r="M96" i="122"/>
  <c r="M95" i="122"/>
  <c r="H63" i="126" l="1"/>
  <c r="H62" i="126" s="1"/>
  <c r="H107" i="122"/>
  <c r="A107" i="122"/>
  <c r="H96" i="122" l="1"/>
  <c r="H97" i="122" l="1"/>
  <c r="H98" i="122"/>
  <c r="H99" i="122"/>
  <c r="H95" i="122" l="1"/>
  <c r="H94" i="122" s="1"/>
  <c r="C107" i="122"/>
  <c r="M93" i="122"/>
  <c r="E107" i="122" l="1"/>
  <c r="M94" i="122"/>
</calcChain>
</file>

<file path=xl/sharedStrings.xml><?xml version="1.0" encoding="utf-8"?>
<sst xmlns="http://schemas.openxmlformats.org/spreadsheetml/2006/main" count="660" uniqueCount="296">
  <si>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</si>
  <si>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</si>
  <si>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</si>
  <si>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</si>
  <si>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</si>
  <si>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</si>
  <si>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</si>
  <si>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</si>
  <si>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</si>
  <si>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</si>
  <si>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</si>
  <si>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</si>
  <si>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</si>
  <si>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</si>
  <si>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</si>
  <si>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</si>
  <si>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</si>
  <si>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</si>
  <si>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</si>
  <si>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</si>
  <si>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</si>
  <si>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</si>
  <si>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</si>
  <si>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</si>
  <si>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</si>
  <si>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</si>
  <si>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</si>
  <si>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</si>
  <si>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</si>
  <si>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</si>
  <si>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</si>
  <si>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ИТОГОВЫЙ ПРОТОКОЛ</t>
  </si>
  <si>
    <t>ВЫПОЛНЕНИЕ НТУ ЕВСК</t>
  </si>
  <si>
    <t/>
  </si>
  <si>
    <t>ГЛАВНЫЙ СЕКРЕТАРЬ</t>
  </si>
  <si>
    <t>3 СР</t>
  </si>
  <si>
    <t>2 СР</t>
  </si>
  <si>
    <t>СУДЬЯ НА ФИНИШЕ</t>
  </si>
  <si>
    <t>ОТСТАВАНИЕ</t>
  </si>
  <si>
    <t>РЕЗУЛЬТАТ И МЕСТО В КВАЛИФИКАЦИИ</t>
  </si>
  <si>
    <t>Челябинская область</t>
  </si>
  <si>
    <t>Свердловская область</t>
  </si>
  <si>
    <t>МАКСИМАЛЬНЫЙ ПЕРЕПАД (HD)(м):</t>
  </si>
  <si>
    <t>СУММА ПОЛОЖИТЕЛЬНЫХ ПЕРЕПАДОВ ВЫСОТЫ НА ДИСТАНЦИИ (ТС)(м):</t>
  </si>
  <si>
    <t>ДИСТАНЦИЯ: ДЛИНА КРУГА/КРУГОВ</t>
  </si>
  <si>
    <t>ОЧКИ</t>
  </si>
  <si>
    <t>Финалы</t>
  </si>
  <si>
    <t>Квалификация</t>
  </si>
  <si>
    <t>НАЧАЛО ГОНКИ: 10ч 00м</t>
  </si>
  <si>
    <t>ОКОНЧАНИЕ ГОНКИ:</t>
  </si>
  <si>
    <t>Министерство физической культуры и спорта Краснодарского края</t>
  </si>
  <si>
    <t>Федерация велосипедного спорта Кубани</t>
  </si>
  <si>
    <t>№ ВРВС: 0080131811Я</t>
  </si>
  <si>
    <t>НАЗВАНИЕ ТРАССЫ / РЕГ.НОМЕР:</t>
  </si>
  <si>
    <t>СМИРНОВ Д.В. (1 кат., Чувашская Республика)</t>
  </si>
  <si>
    <t>АФАНАСЬЕВА Е.А. (ВК, Свердловская область)</t>
  </si>
  <si>
    <t>БЕСЧАСТНОВ А.А. (ВК, г. Москва)</t>
  </si>
  <si>
    <t>Чувашская Республика</t>
  </si>
  <si>
    <t>г. Москва</t>
  </si>
  <si>
    <t>г. Санкт Петербург</t>
  </si>
  <si>
    <t>Московская область</t>
  </si>
  <si>
    <t>Донецкая Народная Республика</t>
  </si>
  <si>
    <t>Ставропольский край</t>
  </si>
  <si>
    <t>Ростовская область</t>
  </si>
  <si>
    <t>Температура:</t>
  </si>
  <si>
    <t>Влажность:</t>
  </si>
  <si>
    <t>Осадки:</t>
  </si>
  <si>
    <t>Ветер:</t>
  </si>
  <si>
    <t>Липецкая область</t>
  </si>
  <si>
    <t>маунтинбайк - кросс-кантри гонка с выбыванием</t>
  </si>
  <si>
    <t>КУБОК РОССИИ</t>
  </si>
  <si>
    <t>2 этап (заключительный)</t>
  </si>
  <si>
    <t>Мужчины</t>
  </si>
  <si>
    <t>МЕСТО ПРОВЕДЕНИЯ: п. Псебай</t>
  </si>
  <si>
    <t>№ ЕКП 2023: 26817</t>
  </si>
  <si>
    <t>ДАТА ПРОВЕДЕНИЯ: 26 марта 2023 года</t>
  </si>
  <si>
    <t>1,0 км/1</t>
  </si>
  <si>
    <t>АНИСИМОВ Алексей</t>
  </si>
  <si>
    <t>02:35,277</t>
  </si>
  <si>
    <t>ВАВИЛОВ Арсентий</t>
  </si>
  <si>
    <t>г. Санкт-Петербург</t>
  </si>
  <si>
    <t>02:35,509</t>
  </si>
  <si>
    <t>КОСТЕРИН Марк</t>
  </si>
  <si>
    <t>02:36,395</t>
  </si>
  <si>
    <t>ПЕСТОВ Владимир</t>
  </si>
  <si>
    <t>02:37,066</t>
  </si>
  <si>
    <t>ИВАНОВ Николай</t>
  </si>
  <si>
    <t>02:37,659</t>
  </si>
  <si>
    <t>ЛУНДЕ Павел</t>
  </si>
  <si>
    <t>02:38,244</t>
  </si>
  <si>
    <t>БОРЕДСКИЙ Руслан</t>
  </si>
  <si>
    <t>02:38,986</t>
  </si>
  <si>
    <t>КОРМАКОВ Павел</t>
  </si>
  <si>
    <t>02:39,444</t>
  </si>
  <si>
    <t>ГОГОЛЕВ Максим</t>
  </si>
  <si>
    <t>Самарская область</t>
  </si>
  <si>
    <t>02:42,292</t>
  </si>
  <si>
    <t>ОВЧИННИКОВ Сергей</t>
  </si>
  <si>
    <t>02:42,615</t>
  </si>
  <si>
    <t>ОСИПОВ Даниил</t>
  </si>
  <si>
    <t>02:42,682</t>
  </si>
  <si>
    <t>БЕЛОКРЫЛОВ Михаил</t>
  </si>
  <si>
    <t>Удмуртская Республика</t>
  </si>
  <si>
    <t>02:42,698</t>
  </si>
  <si>
    <t>АХМЕТОВ Айнур</t>
  </si>
  <si>
    <t>02:43,127</t>
  </si>
  <si>
    <t>БАЛОБАНОВ Павел</t>
  </si>
  <si>
    <t>02:43,187</t>
  </si>
  <si>
    <t>СЕМЕНИХИН Максим</t>
  </si>
  <si>
    <t>02:43,390</t>
  </si>
  <si>
    <t>ГОРШКОВ Артем</t>
  </si>
  <si>
    <t>02:43,649</t>
  </si>
  <si>
    <t>КАРПОВ Даниил</t>
  </si>
  <si>
    <t>02:44,467</t>
  </si>
  <si>
    <t>ТИЩЕНКО Антон</t>
  </si>
  <si>
    <t>02:44,470</t>
  </si>
  <si>
    <t>РОМАНОВ Иван</t>
  </si>
  <si>
    <t>02:45,234</t>
  </si>
  <si>
    <t>АРКАДЬЕВ Михаил</t>
  </si>
  <si>
    <t>02:45,300</t>
  </si>
  <si>
    <t>РАДУЛОВ Артем</t>
  </si>
  <si>
    <t>02:45,330</t>
  </si>
  <si>
    <t>ФЕДОТОВ Федор</t>
  </si>
  <si>
    <t>02:45,819</t>
  </si>
  <si>
    <t>ГОЛУБЕВ Дмитрий</t>
  </si>
  <si>
    <t>02:46,232</t>
  </si>
  <si>
    <t>САПЕГИН Егор</t>
  </si>
  <si>
    <t>02:46,737</t>
  </si>
  <si>
    <t>ОРЛОВ Ярослав</t>
  </si>
  <si>
    <t>02:46,744</t>
  </si>
  <si>
    <t>ЗОЛОТАРЕВ Александр</t>
  </si>
  <si>
    <t>02:46,763</t>
  </si>
  <si>
    <t>КАДУБОВСКИЙ Валерий</t>
  </si>
  <si>
    <t>02:47,131</t>
  </si>
  <si>
    <t>МАШ Егор</t>
  </si>
  <si>
    <t>02:47,475</t>
  </si>
  <si>
    <t>ЖИДКОВ Леон</t>
  </si>
  <si>
    <t>02:47,541</t>
  </si>
  <si>
    <t>ЛУЖБИН Илья</t>
  </si>
  <si>
    <t>02:48,299</t>
  </si>
  <si>
    <t>ПОСТНИКОВ Егор</t>
  </si>
  <si>
    <t>02:49,643</t>
  </si>
  <si>
    <t>МИРОЛЮБОВ Яков</t>
  </si>
  <si>
    <t>02:50,118</t>
  </si>
  <si>
    <t>АБРАМОВ Александр</t>
  </si>
  <si>
    <t>02:50,143</t>
  </si>
  <si>
    <t>СЕВЕРОВ Роман</t>
  </si>
  <si>
    <t>02:50,633</t>
  </si>
  <si>
    <t>ДОРОНИН Станислав</t>
  </si>
  <si>
    <t>02:50,844</t>
  </si>
  <si>
    <t>МАРАХТАНОВ Глеб</t>
  </si>
  <si>
    <t>02:50,889</t>
  </si>
  <si>
    <t>АЛЕКСАНИН Данила</t>
  </si>
  <si>
    <t>02:51,803</t>
  </si>
  <si>
    <t>НИКИТИН Арсений</t>
  </si>
  <si>
    <t>02:52,253</t>
  </si>
  <si>
    <t>ПОЛУНИН Артем</t>
  </si>
  <si>
    <t>02:53,001</t>
  </si>
  <si>
    <t>МЕРЕЖУК Владислав</t>
  </si>
  <si>
    <t>02:53,027</t>
  </si>
  <si>
    <t>ЗАВЬЯЛОВ Денис</t>
  </si>
  <si>
    <t>02:53,648</t>
  </si>
  <si>
    <t>ЗАЛИВИН Владимир</t>
  </si>
  <si>
    <t>02:53,751</t>
  </si>
  <si>
    <t>ЛУКЬЯНОВ Иван</t>
  </si>
  <si>
    <t>02:54,100</t>
  </si>
  <si>
    <t>УСТЬЯНЦЕВ Кирилл</t>
  </si>
  <si>
    <t>02:54,846</t>
  </si>
  <si>
    <t>ПАТЬЯНОВ Артем</t>
  </si>
  <si>
    <t>02:55,034</t>
  </si>
  <si>
    <t>ПАВЛОВ Леонид</t>
  </si>
  <si>
    <t>02:56,027</t>
  </si>
  <si>
    <t>ПЛОСКОНЕНКО Кирилл</t>
  </si>
  <si>
    <t>02:56,188</t>
  </si>
  <si>
    <t>ШУРПАЧ Ярослав</t>
  </si>
  <si>
    <t>02:56,451</t>
  </si>
  <si>
    <t>ШАРЛАИМОВ Кирилл</t>
  </si>
  <si>
    <t>Пермский край</t>
  </si>
  <si>
    <t>02:57,003</t>
  </si>
  <si>
    <t>ГАБДРАХМАНОВ Салават</t>
  </si>
  <si>
    <t>02:57,301</t>
  </si>
  <si>
    <t>РОМАНОВ Роман</t>
  </si>
  <si>
    <t>02:57,331</t>
  </si>
  <si>
    <t>ШЕСТАКОВ Андрей</t>
  </si>
  <si>
    <t>02:58,085</t>
  </si>
  <si>
    <t>ЧУХВАНЦЕВ Кирилл</t>
  </si>
  <si>
    <t>02:58,778</t>
  </si>
  <si>
    <t>ВАСИЛЬЕВ Роман</t>
  </si>
  <si>
    <t>02:59,227</t>
  </si>
  <si>
    <t>ФАЗИАХМЕТОВ Артем</t>
  </si>
  <si>
    <t>03:00,034</t>
  </si>
  <si>
    <t>МАТВЕЕВ Матвей</t>
  </si>
  <si>
    <t>03:01,601</t>
  </si>
  <si>
    <t>ЧЕРНЫХ Семен</t>
  </si>
  <si>
    <t>03:01,691</t>
  </si>
  <si>
    <t>ХАРЧЕНКО Алексей</t>
  </si>
  <si>
    <t>03:02,696</t>
  </si>
  <si>
    <t>БРЫЗГАЛОВ Даниил</t>
  </si>
  <si>
    <t>03:03,931</t>
  </si>
  <si>
    <t>ИГУМНОВ Матвей</t>
  </si>
  <si>
    <t>Смоленская область</t>
  </si>
  <si>
    <t>03:04,185</t>
  </si>
  <si>
    <t>ИВАНОВ Глеб</t>
  </si>
  <si>
    <t>03:04,861</t>
  </si>
  <si>
    <t>ПРИВАЛОВ Егор</t>
  </si>
  <si>
    <t>03:05,632</t>
  </si>
  <si>
    <t>ГОЛЬМАКОВ Александр</t>
  </si>
  <si>
    <t>03:05,785</t>
  </si>
  <si>
    <t>ШВЕДКОВ Никита</t>
  </si>
  <si>
    <t>03:07,076</t>
  </si>
  <si>
    <t>ГОЛОВИН Ярослав</t>
  </si>
  <si>
    <t>03:07,105</t>
  </si>
  <si>
    <t>ГУРЬЯНОВ Данила</t>
  </si>
  <si>
    <t>03:10,072</t>
  </si>
  <si>
    <t>ЯКОВЛЕВ Денис</t>
  </si>
  <si>
    <t>03:13,220</t>
  </si>
  <si>
    <t>МЕШКОВ Глеб</t>
  </si>
  <si>
    <t>Республика Татарстан</t>
  </si>
  <si>
    <t>03:17,005</t>
  </si>
  <si>
    <t>МИШАНИН Никита</t>
  </si>
  <si>
    <t>03:28,679</t>
  </si>
  <si>
    <t>Женщины</t>
  </si>
  <si>
    <t>ИЛЬИНА Кристина</t>
  </si>
  <si>
    <t>02:57,428</t>
  </si>
  <si>
    <t>БОГДАНОВА Диана</t>
  </si>
  <si>
    <t>03:00,544</t>
  </si>
  <si>
    <t>ЛОБОВА Стелла</t>
  </si>
  <si>
    <t>03:01,335</t>
  </si>
  <si>
    <t>САЙТАРОВА Татьяна</t>
  </si>
  <si>
    <t>03:02,549</t>
  </si>
  <si>
    <t>МИРОЛЮБОВА Анна</t>
  </si>
  <si>
    <t>03:02,941</t>
  </si>
  <si>
    <t>КИРСАНОВА Виктория</t>
  </si>
  <si>
    <t>03:04,593</t>
  </si>
  <si>
    <t>БОРЕДСКАЯ Анастасия</t>
  </si>
  <si>
    <t>03:06,208</t>
  </si>
  <si>
    <t>ФЕДЬКИНА Валерия</t>
  </si>
  <si>
    <t>03:10,416</t>
  </si>
  <si>
    <t>АФАНАСЬЕВА Надежда</t>
  </si>
  <si>
    <t>03:13,774</t>
  </si>
  <si>
    <t>МИРОНОВА Диана</t>
  </si>
  <si>
    <t>03:14,444</t>
  </si>
  <si>
    <t>УШАКОВА Александра</t>
  </si>
  <si>
    <t>03:15,904</t>
  </si>
  <si>
    <t>ИВАНОВА Анна</t>
  </si>
  <si>
    <t>03:19,211</t>
  </si>
  <si>
    <t>СЕМЕНОВА Валерия</t>
  </si>
  <si>
    <t>03:20,401</t>
  </si>
  <si>
    <t>СУДАКОВА Ангелина</t>
  </si>
  <si>
    <t>03:21,034</t>
  </si>
  <si>
    <t>КОЛЕСНИКОВА Алина</t>
  </si>
  <si>
    <t>03:21,447</t>
  </si>
  <si>
    <t>СКРИПИНА Виктория</t>
  </si>
  <si>
    <t>03:23,188</t>
  </si>
  <si>
    <t>ПАНИНА Арина</t>
  </si>
  <si>
    <t>03:24,025</t>
  </si>
  <si>
    <t>КОРЖОВА Елизавета</t>
  </si>
  <si>
    <t>03:24,539</t>
  </si>
  <si>
    <t>ГОГОЛЕВА Елена</t>
  </si>
  <si>
    <t>03:24,617</t>
  </si>
  <si>
    <t>ОГАРКОВА Нелли</t>
  </si>
  <si>
    <t>03:25,062</t>
  </si>
  <si>
    <t>КАЛЯЛИНА Анастасия</t>
  </si>
  <si>
    <t>03:25,136</t>
  </si>
  <si>
    <t>КАРАМЫШЕВА Софья</t>
  </si>
  <si>
    <t>03:25,915</t>
  </si>
  <si>
    <t>МЕНЬКОВА Дарья</t>
  </si>
  <si>
    <t>03:26,050</t>
  </si>
  <si>
    <t>БУЛАТОВА Лилия</t>
  </si>
  <si>
    <t>03:26,343</t>
  </si>
  <si>
    <t>ДУДКИНА Карина</t>
  </si>
  <si>
    <t>03:27,680</t>
  </si>
  <si>
    <t>ОНИПКО Полина</t>
  </si>
  <si>
    <t>03:30,863</t>
  </si>
  <si>
    <t>ЖУКОВА Галина</t>
  </si>
  <si>
    <t>03:31,550</t>
  </si>
  <si>
    <t>СЕЛЬВАЧЕВА Варвара</t>
  </si>
  <si>
    <t>03:32,006</t>
  </si>
  <si>
    <t>КОСАРЕВА Дарья</t>
  </si>
  <si>
    <t>03:37,907</t>
  </si>
  <si>
    <t>ПОПОВА Анна</t>
  </si>
  <si>
    <t>03:39,593</t>
  </si>
  <si>
    <t>СЕМЕНЦОВА Ксения</t>
  </si>
  <si>
    <t>03:42,143</t>
  </si>
  <si>
    <t>РЮКОВА Анастасия</t>
  </si>
  <si>
    <t>03:42,319</t>
  </si>
  <si>
    <t>ЛИЧМАНОВА Любовь</t>
  </si>
  <si>
    <t>03:45,899</t>
  </si>
  <si>
    <t>МАКАШИНА Екатерина</t>
  </si>
  <si>
    <t>03:49,720</t>
  </si>
  <si>
    <t>ТЕБЕНЕВА Ксения</t>
  </si>
  <si>
    <t>03:53,344</t>
  </si>
  <si>
    <t>ДСКВ</t>
  </si>
  <si>
    <t>ТАМОНОВА Анна</t>
  </si>
  <si>
    <t>НС</t>
  </si>
  <si>
    <t>КАРТИНИНА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</si>
</sst>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mm:ss.000"/>
    <numFmt numFmtId="166" formatCode="h:mm:ss.00"/>
    <numFmt numFmtId="167" formatCode="0.000"/>
    <numFmt numFmtId="168" formatCode="mm:ss.00"/>
    <numFmt numFmtId="169" formatCode="0.0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9"/>
      <name val="Calibri"/>
      <family val="2"/>
      <charset val="204"/>
    </font>
    <font>
      <b/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8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/>
    </xf>
    <xf numFmtId="168" fontId="20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1" fontId="23" fillId="0" borderId="0" xfId="0" applyNumberFormat="1" applyFont="1" applyBorder="1" applyAlignment="1">
      <alignment horizontal="center" vertical="top" shrinkToFit="1"/>
    </xf>
    <xf numFmtId="0" fontId="20" fillId="0" borderId="0" xfId="0" applyFont="1" applyBorder="1" applyAlignment="1">
      <alignment horizontal="center" vertical="top" wrapText="1"/>
    </xf>
    <xf numFmtId="165" fontId="6" fillId="0" borderId="0" xfId="0" applyNumberFormat="1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right" vertical="center"/>
    </xf>
    <xf numFmtId="0" fontId="19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/>
    </xf>
    <xf numFmtId="0" fontId="24" fillId="0" borderId="0" xfId="2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167" fontId="13" fillId="0" borderId="0" xfId="2" applyNumberFormat="1" applyFont="1" applyBorder="1" applyAlignment="1">
      <alignment horizontal="right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 wrapText="1"/>
    </xf>
    <xf numFmtId="46" fontId="10" fillId="2" borderId="0" xfId="3" applyNumberFormat="1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165" fontId="20" fillId="0" borderId="0" xfId="0" applyNumberFormat="1" applyFont="1" applyBorder="1" applyAlignment="1">
      <alignment horizontal="center" vertical="top" wrapText="1"/>
    </xf>
    <xf numFmtId="0" fontId="7" fillId="2" borderId="0" xfId="2" applyFont="1" applyFill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49" fontId="13" fillId="0" borderId="0" xfId="2" applyNumberFormat="1" applyFont="1" applyBorder="1" applyAlignment="1">
      <alignment horizontal="left" vertical="center"/>
    </xf>
    <xf numFmtId="49" fontId="13" fillId="0" borderId="0" xfId="2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2" applyNumberFormat="1" applyFont="1" applyBorder="1" applyAlignment="1">
      <alignment horizontal="right" vertical="center"/>
    </xf>
    <xf numFmtId="49" fontId="6" fillId="0" borderId="0" xfId="2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9" fontId="6" fillId="0" borderId="0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justify"/>
    </xf>
    <xf numFmtId="0" fontId="18" fillId="0" borderId="0" xfId="8" applyFont="1" applyBorder="1" applyAlignment="1">
      <alignment vertical="center" wrapText="1"/>
    </xf>
    <xf numFmtId="0" fontId="16" fillId="0" borderId="0" xfId="2" applyFont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center" wrapText="1"/>
    </xf>
    <xf numFmtId="0" fontId="16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1" fontId="23" fillId="0" borderId="1" xfId="0" applyNumberFormat="1" applyFont="1" applyBorder="1" applyAlignment="1">
      <alignment horizontal="center" vertical="top" shrinkToFit="1"/>
    </xf>
    <xf numFmtId="0" fontId="20" fillId="0" borderId="1" xfId="0" applyFont="1" applyBorder="1" applyAlignment="1">
      <alignment horizontal="center" vertical="top" wrapText="1"/>
    </xf>
    <xf numFmtId="165" fontId="20" fillId="0" borderId="1" xfId="0" applyNumberFormat="1" applyFont="1" applyBorder="1" applyAlignment="1">
      <alignment horizontal="center" vertical="top" wrapText="1"/>
    </xf>
    <xf numFmtId="46" fontId="10" fillId="2" borderId="0" xfId="3" applyNumberFormat="1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46" fontId="10" fillId="2" borderId="0" xfId="3" applyNumberFormat="1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/>
    </xf>
    <xf numFmtId="169" fontId="6" fillId="0" borderId="0" xfId="2" applyNumberFormat="1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00000000-0005-0000-0000-000006000000}"/>
    <cellStyle name="Обычный 3 2 2" xfId="12" xr:uid="{00000000-0005-0000-0000-000007000000}"/>
    <cellStyle name="Обычный 3 3" xfId="11" xr:uid="{00000000-0005-0000-0000-000008000000}"/>
    <cellStyle name="Обычный 3 4" xfId="9" xr:uid="{00000000-0005-0000-0000-000009000000}"/>
    <cellStyle name="Обычный 4" xfId="4" xr:uid="{00000000-0005-0000-0000-00000A000000}"/>
    <cellStyle name="Обычный_ID4938_RS_1" xfId="8" xr:uid="{00000000-0005-0000-0000-00000B000000}"/>
    <cellStyle name="Обычный_Стартовый протокол Смирнов_20101106_Results" xfId="3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122410</xdr:colOff>
      <xdr:row>0</xdr:row>
      <xdr:rowOff>59419</xdr:rowOff>
    </xdr:from>
    <xdr:to>
      <xdr:col>12</xdr:col>
      <xdr:colOff>1135743</xdr:colOff>
      <xdr:row>2</xdr:row>
      <xdr:rowOff>183614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3976" y="59419"/>
          <a:ext cx="1013333" cy="690340"/>
        </a:xfrm>
        <a:prstGeom prst="rect">
          <a:avLst/>
        </a:prstGeom>
      </xdr:spPr>
    </xdr:pic>
    <xdr:clientData/>
  </xdr:twoCellAnchor>
  <xdr:twoCellAnchor editAs="oneCell">
    <xdr:from>
      <xdr:col>0</xdr:col>
      <xdr:colOff>69850</xdr:colOff>
      <xdr:row>0</xdr:row>
      <xdr:rowOff>88900</xdr:rowOff>
    </xdr:from>
    <xdr:to>
      <xdr:col>2</xdr:col>
      <xdr:colOff>220004</xdr:colOff>
      <xdr:row>3</xdr:row>
      <xdr:rowOff>45903</xdr:rowOff>
    </xdr:to>
    <xdr:pic>
      <xdr:nvPicPr>
        <xdr:cNvPr id="7" name="image5.jpeg">
          <a:extLst>
            <a:ext uri="{FF2B5EF4-FFF2-40B4-BE49-F238E27FC236}">
              <a16:creationId xmlns:a16="http://schemas.microsoft.com/office/drawing/2014/main" id="{6E1BD61A-F683-434D-90E6-3A81CB53C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88900"/>
          <a:ext cx="1182985" cy="806220"/>
        </a:xfrm>
        <a:prstGeom prst="rect">
          <a:avLst/>
        </a:prstGeom>
      </xdr:spPr>
    </xdr:pic>
    <xdr:clientData/>
  </xdr:twoCellAnchor>
  <xdr:twoCellAnchor editAs="oneCell">
    <xdr:from>
      <xdr:col>9</xdr:col>
      <xdr:colOff>619699</xdr:colOff>
      <xdr:row>0</xdr:row>
      <xdr:rowOff>68702</xdr:rowOff>
    </xdr:from>
    <xdr:to>
      <xdr:col>11</xdr:col>
      <xdr:colOff>854649</xdr:colOff>
      <xdr:row>2</xdr:row>
      <xdr:rowOff>211266</xdr:rowOff>
    </xdr:to>
    <xdr:pic>
      <xdr:nvPicPr>
        <xdr:cNvPr id="8" name="image6.png">
          <a:extLst>
            <a:ext uri="{FF2B5EF4-FFF2-40B4-BE49-F238E27FC236}">
              <a16:creationId xmlns:a16="http://schemas.microsoft.com/office/drawing/2014/main" id="{2D747EA0-43E4-440A-B4E4-65D3521B1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1085" y="68702"/>
          <a:ext cx="1038264" cy="7087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122410</xdr:colOff>
      <xdr:row>0</xdr:row>
      <xdr:rowOff>59419</xdr:rowOff>
    </xdr:from>
    <xdr:to>
      <xdr:col>12</xdr:col>
      <xdr:colOff>1135743</xdr:colOff>
      <xdr:row>2</xdr:row>
      <xdr:rowOff>183614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1C55D1D-FD33-4D09-9CC3-532AB63443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160" y="59419"/>
          <a:ext cx="1013333" cy="695695"/>
        </a:xfrm>
        <a:prstGeom prst="rect">
          <a:avLst/>
        </a:prstGeom>
      </xdr:spPr>
    </xdr:pic>
    <xdr:clientData/>
  </xdr:twoCellAnchor>
  <xdr:twoCellAnchor editAs="oneCell">
    <xdr:from>
      <xdr:col>0</xdr:col>
      <xdr:colOff>69850</xdr:colOff>
      <xdr:row>0</xdr:row>
      <xdr:rowOff>88900</xdr:rowOff>
    </xdr:from>
    <xdr:to>
      <xdr:col>2</xdr:col>
      <xdr:colOff>220004</xdr:colOff>
      <xdr:row>3</xdr:row>
      <xdr:rowOff>45903</xdr:rowOff>
    </xdr:to>
    <xdr:pic>
      <xdr:nvPicPr>
        <xdr:cNvPr id="3" name="image5.jpeg">
          <a:extLst>
            <a:ext uri="{FF2B5EF4-FFF2-40B4-BE49-F238E27FC236}">
              <a16:creationId xmlns:a16="http://schemas.microsoft.com/office/drawing/2014/main" id="{7A35CD35-6C07-4EAB-8E30-00B14A74A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88900"/>
          <a:ext cx="1178854" cy="814253"/>
        </a:xfrm>
        <a:prstGeom prst="rect">
          <a:avLst/>
        </a:prstGeom>
      </xdr:spPr>
    </xdr:pic>
    <xdr:clientData/>
  </xdr:twoCellAnchor>
  <xdr:twoCellAnchor editAs="oneCell">
    <xdr:from>
      <xdr:col>9</xdr:col>
      <xdr:colOff>619699</xdr:colOff>
      <xdr:row>0</xdr:row>
      <xdr:rowOff>68702</xdr:rowOff>
    </xdr:from>
    <xdr:to>
      <xdr:col>11</xdr:col>
      <xdr:colOff>854649</xdr:colOff>
      <xdr:row>2</xdr:row>
      <xdr:rowOff>211266</xdr:rowOff>
    </xdr:to>
    <xdr:pic>
      <xdr:nvPicPr>
        <xdr:cNvPr id="4" name="image6.png">
          <a:extLst>
            <a:ext uri="{FF2B5EF4-FFF2-40B4-BE49-F238E27FC236}">
              <a16:creationId xmlns:a16="http://schemas.microsoft.com/office/drawing/2014/main" id="{A7F88634-9026-42F5-83AA-376C55B4E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749" y="68702"/>
          <a:ext cx="1041400" cy="714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P107"/>
  <sheetViews>
    <sheetView view="pageBreakPreview" zoomScale="72" zoomScaleNormal="100" zoomScaleSheetLayoutView="72" workbookViewId="0">
      <selection activeCell="P8" sqref="P8"/>
    </sheetView>
  </sheetViews>
  <sheetFormatPr defaultColWidth="9.1796875" defaultRowHeight="13" x14ac:dyDescent="0.25"/>
  <cols>
    <col min="1" max="1" width="7" style="2" customWidth="1"/>
    <col min="2" max="2" width="7.7265625" style="1" customWidth="1"/>
    <col min="3" max="3" width="12.7265625" style="1" customWidth="1"/>
    <col min="4" max="4" width="21.26953125" style="2" customWidth="1"/>
    <col min="5" max="5" width="11.08984375" style="2" customWidth="1"/>
    <col min="6" max="6" width="8.7265625" style="2" customWidth="1"/>
    <col min="7" max="7" width="28.90625" style="2" customWidth="1"/>
    <col min="8" max="8" width="10.54296875" style="2" customWidth="1"/>
    <col min="9" max="9" width="6.81640625" style="2" customWidth="1"/>
    <col min="10" max="10" width="11.54296875" style="2" customWidth="1"/>
    <col min="11" max="11" width="11.54296875" style="2" hidden="1" customWidth="1"/>
    <col min="12" max="12" width="12.26953125" style="2" customWidth="1"/>
    <col min="13" max="13" width="16.7265625" style="2" customWidth="1"/>
    <col min="14" max="16384" width="9.1796875" style="2"/>
  </cols>
  <sheetData>
    <row r="1" spans="1:16" ht="22.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6" ht="22.5" customHeight="1" x14ac:dyDescent="0.25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6" ht="22.5" customHeight="1" x14ac:dyDescent="0.25">
      <c r="A3" s="71" t="s">
        <v>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6" ht="22.5" customHeight="1" x14ac:dyDescent="0.25">
      <c r="A4" s="71" t="s">
        <v>51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6" ht="3.75" customHeight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P5"/>
    </row>
    <row r="6" spans="1:16" s="3" customFormat="1" ht="23.25" customHeight="1" x14ac:dyDescent="0.25">
      <c r="A6" s="72" t="s">
        <v>70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6" s="3" customFormat="1" ht="18" customHeight="1" x14ac:dyDescent="0.25">
      <c r="A7" s="74" t="s">
        <v>14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6" s="3" customFormat="1" ht="28.5" customHeight="1" x14ac:dyDescent="0.25">
      <c r="A8" s="73" t="s">
        <v>71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6" ht="18" customHeight="1" x14ac:dyDescent="0.25">
      <c r="A9" s="75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6" ht="18" customHeight="1" x14ac:dyDescent="0.25">
      <c r="A10" s="75" t="s">
        <v>69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6" ht="19.5" customHeight="1" x14ac:dyDescent="0.25">
      <c r="A11" s="75" t="s">
        <v>72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6" ht="7.5" customHeight="1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6" ht="15.5" x14ac:dyDescent="0.25">
      <c r="A13" s="79" t="s">
        <v>73</v>
      </c>
      <c r="B13" s="79"/>
      <c r="C13" s="79"/>
      <c r="D13" s="79"/>
      <c r="E13" s="22"/>
      <c r="F13" s="22"/>
      <c r="G13" s="23" t="s">
        <v>48</v>
      </c>
      <c r="H13" s="22"/>
      <c r="I13" s="22"/>
      <c r="J13" s="22"/>
      <c r="K13" s="22"/>
      <c r="L13" s="24"/>
      <c r="M13" s="24" t="s">
        <v>52</v>
      </c>
    </row>
    <row r="14" spans="1:16" ht="15.5" x14ac:dyDescent="0.25">
      <c r="A14" s="79" t="s">
        <v>75</v>
      </c>
      <c r="B14" s="79"/>
      <c r="C14" s="79"/>
      <c r="D14" s="79"/>
      <c r="E14" s="22"/>
      <c r="F14" s="22"/>
      <c r="G14" s="25" t="s">
        <v>49</v>
      </c>
      <c r="H14" s="22"/>
      <c r="I14" s="22"/>
      <c r="J14" s="22"/>
      <c r="K14" s="22"/>
      <c r="L14" s="24"/>
      <c r="M14" s="24" t="s">
        <v>74</v>
      </c>
    </row>
    <row r="15" spans="1:16" ht="14.5" x14ac:dyDescent="0.25">
      <c r="A15" s="81" t="s">
        <v>7</v>
      </c>
      <c r="B15" s="81"/>
      <c r="C15" s="81"/>
      <c r="D15" s="81"/>
      <c r="E15" s="81"/>
      <c r="F15" s="81"/>
      <c r="G15" s="81"/>
      <c r="H15" s="81" t="s">
        <v>1</v>
      </c>
      <c r="I15" s="81"/>
      <c r="J15" s="81"/>
      <c r="K15" s="81"/>
      <c r="L15" s="81"/>
      <c r="M15" s="81"/>
    </row>
    <row r="16" spans="1:16" ht="14.5" x14ac:dyDescent="0.25">
      <c r="A16" s="26"/>
      <c r="B16" s="27"/>
      <c r="C16" s="27"/>
      <c r="D16" s="26"/>
      <c r="E16" s="22"/>
      <c r="F16" s="26"/>
      <c r="G16" s="28" t="s">
        <v>33</v>
      </c>
      <c r="H16" s="80" t="s">
        <v>53</v>
      </c>
      <c r="I16" s="80"/>
      <c r="J16" s="80"/>
      <c r="K16" s="80"/>
      <c r="L16" s="80"/>
      <c r="M16" s="80"/>
    </row>
    <row r="17" spans="1:13" ht="14.5" x14ac:dyDescent="0.25">
      <c r="A17" s="26" t="s">
        <v>15</v>
      </c>
      <c r="B17" s="27"/>
      <c r="C17" s="27"/>
      <c r="D17" s="28"/>
      <c r="E17" s="22"/>
      <c r="F17" s="26"/>
      <c r="G17" s="29" t="s">
        <v>54</v>
      </c>
      <c r="H17" s="30" t="s">
        <v>42</v>
      </c>
      <c r="I17" s="31"/>
      <c r="J17" s="31"/>
      <c r="K17" s="31"/>
      <c r="L17" s="31"/>
      <c r="M17" s="32"/>
    </row>
    <row r="18" spans="1:13" ht="14.5" x14ac:dyDescent="0.25">
      <c r="A18" s="33" t="s">
        <v>16</v>
      </c>
      <c r="B18" s="27"/>
      <c r="C18" s="27"/>
      <c r="D18" s="28"/>
      <c r="E18" s="22"/>
      <c r="F18" s="26"/>
      <c r="G18" s="29" t="s">
        <v>55</v>
      </c>
      <c r="H18" s="34" t="s">
        <v>43</v>
      </c>
      <c r="I18" s="31"/>
      <c r="J18" s="31"/>
      <c r="K18" s="31"/>
      <c r="L18" s="31"/>
      <c r="M18" s="32"/>
    </row>
    <row r="19" spans="1:13" ht="14.5" x14ac:dyDescent="0.25">
      <c r="A19" s="26" t="s">
        <v>13</v>
      </c>
      <c r="B19" s="8"/>
      <c r="C19" s="8"/>
      <c r="D19" s="5"/>
      <c r="E19" s="5"/>
      <c r="F19" s="5"/>
      <c r="G19" s="29" t="s">
        <v>56</v>
      </c>
      <c r="H19" s="35" t="s">
        <v>44</v>
      </c>
      <c r="I19" s="6"/>
      <c r="J19" s="5"/>
      <c r="K19" s="5"/>
      <c r="L19" s="82">
        <v>1</v>
      </c>
      <c r="M19" s="36" t="s">
        <v>76</v>
      </c>
    </row>
    <row r="20" spans="1:13" s="5" customFormat="1" ht="5.25" customHeight="1" x14ac:dyDescent="0.25">
      <c r="B20" s="8"/>
      <c r="C20" s="8"/>
    </row>
    <row r="21" spans="1:13" s="4" customFormat="1" ht="36" customHeight="1" x14ac:dyDescent="0.25">
      <c r="A21" s="37" t="s">
        <v>5</v>
      </c>
      <c r="B21" s="38" t="s">
        <v>10</v>
      </c>
      <c r="C21" s="38" t="s">
        <v>30</v>
      </c>
      <c r="D21" s="38" t="s">
        <v>2</v>
      </c>
      <c r="E21" s="38" t="s">
        <v>28</v>
      </c>
      <c r="F21" s="38" t="s">
        <v>6</v>
      </c>
      <c r="G21" s="38" t="s">
        <v>11</v>
      </c>
      <c r="H21" s="76" t="s">
        <v>39</v>
      </c>
      <c r="I21" s="76"/>
      <c r="J21" s="39" t="s">
        <v>38</v>
      </c>
      <c r="K21" s="39" t="s">
        <v>45</v>
      </c>
      <c r="L21" s="40" t="s">
        <v>32</v>
      </c>
      <c r="M21" s="40" t="s">
        <v>12</v>
      </c>
    </row>
    <row r="22" spans="1:13" x14ac:dyDescent="0.25">
      <c r="A22" s="9">
        <v>1</v>
      </c>
      <c r="B22" s="10">
        <v>75</v>
      </c>
      <c r="C22" s="10">
        <v>10008818900</v>
      </c>
      <c r="D22" s="11" t="s">
        <v>79</v>
      </c>
      <c r="E22" s="10">
        <v>1996</v>
      </c>
      <c r="F22" s="9" t="s">
        <v>18</v>
      </c>
      <c r="G22" s="9" t="s">
        <v>80</v>
      </c>
      <c r="H22" s="12" t="s">
        <v>81</v>
      </c>
      <c r="I22" s="8">
        <v>2</v>
      </c>
      <c r="J22" s="14">
        <v>2.6851851851847786E-6</v>
      </c>
      <c r="K22" s="15"/>
      <c r="L22" s="9"/>
      <c r="M22" s="9" t="s">
        <v>46</v>
      </c>
    </row>
    <row r="23" spans="1:13" x14ac:dyDescent="0.25">
      <c r="A23" s="9">
        <v>2</v>
      </c>
      <c r="B23" s="10">
        <v>69</v>
      </c>
      <c r="C23" s="10">
        <v>10036014060</v>
      </c>
      <c r="D23" s="11" t="s">
        <v>86</v>
      </c>
      <c r="E23" s="10">
        <v>2001</v>
      </c>
      <c r="F23" s="9" t="s">
        <v>18</v>
      </c>
      <c r="G23" s="16" t="s">
        <v>80</v>
      </c>
      <c r="H23" s="12" t="s">
        <v>87</v>
      </c>
      <c r="I23" s="8">
        <v>5</v>
      </c>
      <c r="J23" s="14">
        <v>2.7569444444444429E-5</v>
      </c>
      <c r="K23" s="15"/>
      <c r="L23" s="9"/>
      <c r="M23" s="9" t="s">
        <v>46</v>
      </c>
    </row>
    <row r="24" spans="1:13" x14ac:dyDescent="0.25">
      <c r="A24" s="9">
        <v>3</v>
      </c>
      <c r="B24" s="10">
        <v>36</v>
      </c>
      <c r="C24" s="10">
        <v>10095011682</v>
      </c>
      <c r="D24" s="11" t="s">
        <v>77</v>
      </c>
      <c r="E24" s="10">
        <v>2004</v>
      </c>
      <c r="F24" s="9" t="s">
        <v>25</v>
      </c>
      <c r="G24" s="9" t="s">
        <v>57</v>
      </c>
      <c r="H24" s="12" t="s">
        <v>78</v>
      </c>
      <c r="I24" s="68">
        <v>1</v>
      </c>
      <c r="J24" s="13"/>
      <c r="K24" s="10"/>
      <c r="L24" s="9"/>
      <c r="M24" s="9" t="s">
        <v>46</v>
      </c>
    </row>
    <row r="25" spans="1:13" x14ac:dyDescent="0.25">
      <c r="A25" s="9">
        <v>4</v>
      </c>
      <c r="B25" s="10">
        <v>68</v>
      </c>
      <c r="C25" s="10">
        <v>10007707844</v>
      </c>
      <c r="D25" s="11" t="s">
        <v>90</v>
      </c>
      <c r="E25" s="10">
        <v>1994</v>
      </c>
      <c r="F25" s="9" t="s">
        <v>18</v>
      </c>
      <c r="G25" s="16" t="s">
        <v>80</v>
      </c>
      <c r="H25" s="12" t="s">
        <v>91</v>
      </c>
      <c r="I25" s="68">
        <v>7</v>
      </c>
      <c r="J25" s="14">
        <v>4.2928240740740297E-5</v>
      </c>
      <c r="K25" s="15"/>
      <c r="L25" s="9"/>
      <c r="M25" s="9" t="s">
        <v>46</v>
      </c>
    </row>
    <row r="26" spans="1:13" x14ac:dyDescent="0.25">
      <c r="A26" s="9">
        <v>5</v>
      </c>
      <c r="B26" s="10">
        <v>71</v>
      </c>
      <c r="C26" s="19">
        <v>10062963690</v>
      </c>
      <c r="D26" s="18" t="s">
        <v>99</v>
      </c>
      <c r="E26" s="19">
        <v>2002</v>
      </c>
      <c r="F26" s="20" t="s">
        <v>25</v>
      </c>
      <c r="G26" s="20" t="s">
        <v>60</v>
      </c>
      <c r="H26" s="41" t="s">
        <v>100</v>
      </c>
      <c r="I26" s="68">
        <v>11</v>
      </c>
      <c r="J26" s="14">
        <v>8.5706018518518163E-5</v>
      </c>
      <c r="K26" s="15"/>
      <c r="L26" s="9"/>
      <c r="M26" s="9" t="s">
        <v>46</v>
      </c>
    </row>
    <row r="27" spans="1:13" x14ac:dyDescent="0.25">
      <c r="A27" s="9">
        <v>6</v>
      </c>
      <c r="B27" s="10">
        <v>61</v>
      </c>
      <c r="C27" s="19">
        <v>10036034268</v>
      </c>
      <c r="D27" s="18" t="s">
        <v>126</v>
      </c>
      <c r="E27" s="19">
        <v>2001</v>
      </c>
      <c r="F27" s="20" t="s">
        <v>18</v>
      </c>
      <c r="G27" s="20" t="s">
        <v>40</v>
      </c>
      <c r="H27" s="41" t="s">
        <v>127</v>
      </c>
      <c r="I27" s="68">
        <v>24</v>
      </c>
      <c r="J27" s="14">
        <v>1.3263888888888874E-4</v>
      </c>
      <c r="K27" s="15"/>
      <c r="L27" s="9"/>
      <c r="M27" s="9" t="s">
        <v>46</v>
      </c>
    </row>
    <row r="28" spans="1:13" x14ac:dyDescent="0.25">
      <c r="A28" s="9">
        <v>7</v>
      </c>
      <c r="B28" s="10">
        <v>72</v>
      </c>
      <c r="C28" s="10">
        <v>10009548016</v>
      </c>
      <c r="D28" s="11" t="s">
        <v>104</v>
      </c>
      <c r="E28" s="10">
        <v>1997</v>
      </c>
      <c r="F28" s="9" t="s">
        <v>18</v>
      </c>
      <c r="G28" s="9" t="s">
        <v>80</v>
      </c>
      <c r="H28" s="12" t="s">
        <v>105</v>
      </c>
      <c r="I28" s="68">
        <v>13</v>
      </c>
      <c r="J28" s="14">
        <v>9.0856481481481474E-5</v>
      </c>
      <c r="K28" s="15"/>
      <c r="L28" s="9"/>
      <c r="M28" s="9" t="s">
        <v>46</v>
      </c>
    </row>
    <row r="29" spans="1:13" x14ac:dyDescent="0.25">
      <c r="A29" s="9">
        <v>8</v>
      </c>
      <c r="B29" s="10">
        <v>79</v>
      </c>
      <c r="C29" s="19">
        <v>10114020652</v>
      </c>
      <c r="D29" s="18" t="s">
        <v>132</v>
      </c>
      <c r="E29" s="19">
        <v>2003</v>
      </c>
      <c r="F29" s="20" t="s">
        <v>25</v>
      </c>
      <c r="G29" s="20" t="s">
        <v>80</v>
      </c>
      <c r="H29" s="41" t="s">
        <v>133</v>
      </c>
      <c r="I29" s="68">
        <v>27</v>
      </c>
      <c r="J29" s="14">
        <v>1.3719907407407409E-4</v>
      </c>
      <c r="K29" s="15"/>
      <c r="L29" s="9"/>
      <c r="M29" s="9" t="s">
        <v>46</v>
      </c>
    </row>
    <row r="30" spans="1:13" x14ac:dyDescent="0.25">
      <c r="A30" s="9">
        <v>9</v>
      </c>
      <c r="B30" s="10">
        <v>46</v>
      </c>
      <c r="C30" s="10">
        <v>10036062863</v>
      </c>
      <c r="D30" s="11" t="s">
        <v>82</v>
      </c>
      <c r="E30" s="10">
        <v>2002</v>
      </c>
      <c r="F30" s="9" t="s">
        <v>25</v>
      </c>
      <c r="G30" s="16" t="s">
        <v>80</v>
      </c>
      <c r="H30" s="12" t="s">
        <v>83</v>
      </c>
      <c r="I30" s="68">
        <v>3</v>
      </c>
      <c r="J30" s="14">
        <v>1.2939814814814802E-5</v>
      </c>
      <c r="K30" s="15"/>
      <c r="L30" s="9"/>
      <c r="M30" s="9" t="s">
        <v>46</v>
      </c>
    </row>
    <row r="31" spans="1:13" x14ac:dyDescent="0.25">
      <c r="A31" s="9">
        <v>10</v>
      </c>
      <c r="B31" s="10">
        <v>35</v>
      </c>
      <c r="C31" s="10">
        <v>10002126304</v>
      </c>
      <c r="D31" s="11" t="s">
        <v>94</v>
      </c>
      <c r="E31" s="10">
        <v>1981</v>
      </c>
      <c r="F31" s="9" t="s">
        <v>18</v>
      </c>
      <c r="G31" s="16" t="s">
        <v>95</v>
      </c>
      <c r="H31" s="12" t="s">
        <v>96</v>
      </c>
      <c r="I31" s="68">
        <v>9</v>
      </c>
      <c r="J31" s="14">
        <v>8.1192129629629626E-5</v>
      </c>
      <c r="K31" s="15"/>
      <c r="L31" s="9"/>
      <c r="M31" s="9" t="s">
        <v>46</v>
      </c>
    </row>
    <row r="32" spans="1:13" x14ac:dyDescent="0.25">
      <c r="A32" s="9">
        <v>11</v>
      </c>
      <c r="B32" s="10">
        <v>50</v>
      </c>
      <c r="C32" s="10">
        <v>10091963458</v>
      </c>
      <c r="D32" s="11" t="s">
        <v>114</v>
      </c>
      <c r="E32" s="10">
        <v>2006</v>
      </c>
      <c r="F32" s="9" t="s">
        <v>25</v>
      </c>
      <c r="G32" s="16" t="s">
        <v>58</v>
      </c>
      <c r="H32" s="17" t="s">
        <v>115</v>
      </c>
      <c r="I32" s="68">
        <v>18</v>
      </c>
      <c r="J32" s="14">
        <v>1.0640046296296266E-4</v>
      </c>
      <c r="K32" s="15"/>
      <c r="L32" s="9"/>
      <c r="M32" s="9" t="s">
        <v>46</v>
      </c>
    </row>
    <row r="33" spans="1:13" x14ac:dyDescent="0.25">
      <c r="A33" s="9">
        <v>12</v>
      </c>
      <c r="B33" s="10">
        <v>40</v>
      </c>
      <c r="C33" s="19">
        <v>10080038724</v>
      </c>
      <c r="D33" s="18" t="s">
        <v>118</v>
      </c>
      <c r="E33" s="19">
        <v>2005</v>
      </c>
      <c r="F33" s="20" t="s">
        <v>25</v>
      </c>
      <c r="G33" s="20" t="s">
        <v>58</v>
      </c>
      <c r="H33" s="41" t="s">
        <v>119</v>
      </c>
      <c r="I33" s="68">
        <v>20</v>
      </c>
      <c r="J33" s="14">
        <v>1.160069444444444E-4</v>
      </c>
      <c r="K33" s="15"/>
      <c r="L33" s="9"/>
      <c r="M33" s="9" t="s">
        <v>46</v>
      </c>
    </row>
    <row r="34" spans="1:13" x14ac:dyDescent="0.25">
      <c r="A34" s="9">
        <v>13</v>
      </c>
      <c r="B34" s="10">
        <v>33</v>
      </c>
      <c r="C34" s="10">
        <v>10036076001</v>
      </c>
      <c r="D34" s="11" t="s">
        <v>116</v>
      </c>
      <c r="E34" s="10">
        <v>2003</v>
      </c>
      <c r="F34" s="9" t="s">
        <v>18</v>
      </c>
      <c r="G34" s="16" t="s">
        <v>80</v>
      </c>
      <c r="H34" s="17" t="s">
        <v>117</v>
      </c>
      <c r="I34" s="68">
        <v>19</v>
      </c>
      <c r="J34" s="14">
        <v>1.1524305555555528E-4</v>
      </c>
      <c r="K34" s="15"/>
      <c r="L34" s="9"/>
      <c r="M34" s="9" t="s">
        <v>46</v>
      </c>
    </row>
    <row r="35" spans="1:13" x14ac:dyDescent="0.25">
      <c r="A35" s="9">
        <v>14</v>
      </c>
      <c r="B35" s="10">
        <v>55</v>
      </c>
      <c r="C35" s="19">
        <v>10113209589</v>
      </c>
      <c r="D35" s="18" t="s">
        <v>120</v>
      </c>
      <c r="E35" s="19">
        <v>2003</v>
      </c>
      <c r="F35" s="20" t="s">
        <v>18</v>
      </c>
      <c r="G35" s="20" t="s">
        <v>61</v>
      </c>
      <c r="H35" s="41" t="s">
        <v>121</v>
      </c>
      <c r="I35" s="68">
        <v>21</v>
      </c>
      <c r="J35" s="14">
        <v>1.1635416666666652E-4</v>
      </c>
      <c r="K35" s="15"/>
      <c r="L35" s="9"/>
      <c r="M35" s="9" t="s">
        <v>46</v>
      </c>
    </row>
    <row r="36" spans="1:13" x14ac:dyDescent="0.25">
      <c r="A36" s="9">
        <v>15</v>
      </c>
      <c r="B36" s="10">
        <v>53</v>
      </c>
      <c r="C36" s="10">
        <v>10093908108</v>
      </c>
      <c r="D36" s="11" t="s">
        <v>130</v>
      </c>
      <c r="E36" s="10">
        <v>2006</v>
      </c>
      <c r="F36" s="9" t="s">
        <v>25</v>
      </c>
      <c r="G36" s="16" t="s">
        <v>40</v>
      </c>
      <c r="H36" s="17" t="s">
        <v>131</v>
      </c>
      <c r="I36" s="68">
        <v>26</v>
      </c>
      <c r="J36" s="14">
        <v>1.329398148148149E-4</v>
      </c>
      <c r="K36" s="15"/>
      <c r="L36" s="9"/>
      <c r="M36" s="9" t="s">
        <v>46</v>
      </c>
    </row>
    <row r="37" spans="1:13" x14ac:dyDescent="0.25">
      <c r="A37" s="9">
        <v>16</v>
      </c>
      <c r="B37" s="10">
        <v>58</v>
      </c>
      <c r="C37" s="19">
        <v>10036095805</v>
      </c>
      <c r="D37" s="18" t="s">
        <v>142</v>
      </c>
      <c r="E37" s="19">
        <v>2001</v>
      </c>
      <c r="F37" s="20" t="s">
        <v>18</v>
      </c>
      <c r="G37" s="20" t="s">
        <v>102</v>
      </c>
      <c r="H37" s="41" t="s">
        <v>143</v>
      </c>
      <c r="I37" s="68">
        <v>32</v>
      </c>
      <c r="J37" s="14">
        <v>1.7177083333333324E-4</v>
      </c>
      <c r="K37" s="15"/>
      <c r="L37" s="9"/>
      <c r="M37" s="9" t="s">
        <v>46</v>
      </c>
    </row>
    <row r="38" spans="1:13" x14ac:dyDescent="0.25">
      <c r="A38" s="9">
        <v>17</v>
      </c>
      <c r="B38" s="10">
        <v>44</v>
      </c>
      <c r="C38" s="10">
        <v>10093463524</v>
      </c>
      <c r="D38" s="11" t="s">
        <v>84</v>
      </c>
      <c r="E38" s="10">
        <v>2006</v>
      </c>
      <c r="F38" s="9" t="s">
        <v>25</v>
      </c>
      <c r="G38" s="16" t="s">
        <v>58</v>
      </c>
      <c r="H38" s="12" t="s">
        <v>85</v>
      </c>
      <c r="I38" s="68">
        <v>4</v>
      </c>
      <c r="J38" s="14">
        <v>2.0706018518518643E-5</v>
      </c>
      <c r="K38" s="15"/>
      <c r="L38" s="9"/>
      <c r="M38" s="9" t="s">
        <v>46</v>
      </c>
    </row>
    <row r="39" spans="1:13" x14ac:dyDescent="0.25">
      <c r="A39" s="9">
        <v>18</v>
      </c>
      <c r="B39" s="10">
        <v>66</v>
      </c>
      <c r="C39" s="10">
        <v>10010129309</v>
      </c>
      <c r="D39" s="11" t="s">
        <v>88</v>
      </c>
      <c r="E39" s="10">
        <v>1998</v>
      </c>
      <c r="F39" s="9" t="s">
        <v>18</v>
      </c>
      <c r="G39" s="16" t="s">
        <v>80</v>
      </c>
      <c r="H39" s="12" t="s">
        <v>89</v>
      </c>
      <c r="I39" s="68">
        <v>6</v>
      </c>
      <c r="J39" s="14">
        <v>3.4340277777777451E-5</v>
      </c>
      <c r="K39" s="15"/>
      <c r="L39" s="9"/>
      <c r="M39" s="9" t="s">
        <v>46</v>
      </c>
    </row>
    <row r="40" spans="1:13" x14ac:dyDescent="0.25">
      <c r="A40" s="9">
        <v>19</v>
      </c>
      <c r="B40" s="10">
        <v>39</v>
      </c>
      <c r="C40" s="10">
        <v>10127393215</v>
      </c>
      <c r="D40" s="11" t="s">
        <v>92</v>
      </c>
      <c r="E40" s="10">
        <v>2003</v>
      </c>
      <c r="F40" s="9" t="s">
        <v>25</v>
      </c>
      <c r="G40" s="16" t="s">
        <v>60</v>
      </c>
      <c r="H40" s="12" t="s">
        <v>93</v>
      </c>
      <c r="I40" s="68">
        <v>8</v>
      </c>
      <c r="J40" s="14">
        <v>4.8229166666666689E-5</v>
      </c>
      <c r="K40" s="15"/>
      <c r="L40" s="9"/>
      <c r="M40" s="9" t="s">
        <v>46</v>
      </c>
    </row>
    <row r="41" spans="1:13" x14ac:dyDescent="0.25">
      <c r="A41" s="9">
        <v>20</v>
      </c>
      <c r="B41" s="10">
        <v>84</v>
      </c>
      <c r="C41" s="19">
        <v>10083324394</v>
      </c>
      <c r="D41" s="18" t="s">
        <v>101</v>
      </c>
      <c r="E41" s="19">
        <v>2005</v>
      </c>
      <c r="F41" s="20" t="s">
        <v>25</v>
      </c>
      <c r="G41" s="20" t="s">
        <v>102</v>
      </c>
      <c r="H41" s="41" t="s">
        <v>103</v>
      </c>
      <c r="I41" s="68">
        <v>12</v>
      </c>
      <c r="J41" s="14">
        <v>8.5891203703703477E-5</v>
      </c>
      <c r="K41" s="15"/>
      <c r="L41" s="9"/>
      <c r="M41" s="9" t="s">
        <v>46</v>
      </c>
    </row>
    <row r="42" spans="1:13" x14ac:dyDescent="0.25">
      <c r="A42" s="9">
        <v>21</v>
      </c>
      <c r="B42" s="10">
        <v>73</v>
      </c>
      <c r="C42" s="10">
        <v>10036030026</v>
      </c>
      <c r="D42" s="11" t="s">
        <v>106</v>
      </c>
      <c r="E42" s="10">
        <v>2002</v>
      </c>
      <c r="F42" s="9" t="s">
        <v>18</v>
      </c>
      <c r="G42" s="16" t="s">
        <v>102</v>
      </c>
      <c r="H42" s="17" t="s">
        <v>107</v>
      </c>
      <c r="I42" s="68">
        <v>14</v>
      </c>
      <c r="J42" s="14">
        <v>9.1550925925925697E-5</v>
      </c>
      <c r="K42" s="15"/>
      <c r="L42" s="9"/>
      <c r="M42" s="9" t="s">
        <v>46</v>
      </c>
    </row>
    <row r="43" spans="1:13" x14ac:dyDescent="0.25">
      <c r="A43" s="9">
        <v>22</v>
      </c>
      <c r="B43" s="10">
        <v>43</v>
      </c>
      <c r="C43" s="19">
        <v>10092179989</v>
      </c>
      <c r="D43" s="18" t="s">
        <v>108</v>
      </c>
      <c r="E43" s="19">
        <v>2006</v>
      </c>
      <c r="F43" s="20" t="s">
        <v>27</v>
      </c>
      <c r="G43" s="20" t="s">
        <v>68</v>
      </c>
      <c r="H43" s="41" t="s">
        <v>109</v>
      </c>
      <c r="I43" s="68">
        <v>15</v>
      </c>
      <c r="J43" s="14">
        <v>9.3900462962962948E-5</v>
      </c>
      <c r="K43" s="15"/>
      <c r="L43" s="9"/>
      <c r="M43" s="9" t="s">
        <v>46</v>
      </c>
    </row>
    <row r="44" spans="1:13" x14ac:dyDescent="0.25">
      <c r="A44" s="9">
        <v>23</v>
      </c>
      <c r="B44" s="10">
        <v>34</v>
      </c>
      <c r="C44" s="10">
        <v>10094922059</v>
      </c>
      <c r="D44" s="11" t="s">
        <v>112</v>
      </c>
      <c r="E44" s="10">
        <v>2003</v>
      </c>
      <c r="F44" s="9" t="s">
        <v>25</v>
      </c>
      <c r="G44" s="16" t="s">
        <v>57</v>
      </c>
      <c r="H44" s="12" t="s">
        <v>113</v>
      </c>
      <c r="I44" s="68">
        <v>17</v>
      </c>
      <c r="J44" s="14">
        <v>1.0636574074074042E-4</v>
      </c>
      <c r="K44" s="15"/>
      <c r="L44" s="9"/>
      <c r="M44" s="9" t="s">
        <v>46</v>
      </c>
    </row>
    <row r="45" spans="1:13" x14ac:dyDescent="0.25">
      <c r="A45" s="9">
        <v>24</v>
      </c>
      <c r="B45" s="10">
        <v>57</v>
      </c>
      <c r="C45" s="19">
        <v>10095191336</v>
      </c>
      <c r="D45" s="18" t="s">
        <v>124</v>
      </c>
      <c r="E45" s="19">
        <v>2006</v>
      </c>
      <c r="F45" s="20" t="s">
        <v>27</v>
      </c>
      <c r="G45" s="20" t="s">
        <v>60</v>
      </c>
      <c r="H45" s="41" t="s">
        <v>125</v>
      </c>
      <c r="I45" s="68">
        <v>23</v>
      </c>
      <c r="J45" s="14">
        <v>1.267939814814812E-4</v>
      </c>
      <c r="K45" s="15"/>
      <c r="L45" s="9"/>
      <c r="M45" s="9" t="s">
        <v>46</v>
      </c>
    </row>
    <row r="46" spans="1:13" x14ac:dyDescent="0.25">
      <c r="A46" s="9">
        <v>25</v>
      </c>
      <c r="B46" s="10">
        <v>77</v>
      </c>
      <c r="C46" s="10">
        <v>10096193769</v>
      </c>
      <c r="D46" s="11" t="s">
        <v>97</v>
      </c>
      <c r="E46" s="10">
        <v>2004</v>
      </c>
      <c r="F46" s="9" t="s">
        <v>25</v>
      </c>
      <c r="G46" s="16" t="s">
        <v>41</v>
      </c>
      <c r="H46" s="12" t="s">
        <v>98</v>
      </c>
      <c r="I46" s="68">
        <v>10</v>
      </c>
      <c r="J46" s="14">
        <v>8.4930555555555757E-5</v>
      </c>
      <c r="K46" s="15"/>
      <c r="L46" s="9"/>
      <c r="M46" s="9" t="s">
        <v>46</v>
      </c>
    </row>
    <row r="47" spans="1:13" x14ac:dyDescent="0.25">
      <c r="A47" s="9">
        <v>26</v>
      </c>
      <c r="B47" s="10">
        <v>88</v>
      </c>
      <c r="C47" s="19">
        <v>10093564867</v>
      </c>
      <c r="D47" s="18" t="s">
        <v>122</v>
      </c>
      <c r="E47" s="19">
        <v>2006</v>
      </c>
      <c r="F47" s="20" t="s">
        <v>25</v>
      </c>
      <c r="G47" s="20" t="s">
        <v>57</v>
      </c>
      <c r="H47" s="41" t="s">
        <v>123</v>
      </c>
      <c r="I47" s="68">
        <v>22</v>
      </c>
      <c r="J47" s="14">
        <v>1.2201388888888874E-4</v>
      </c>
      <c r="K47" s="15"/>
      <c r="L47" s="9"/>
      <c r="M47" s="9" t="s">
        <v>46</v>
      </c>
    </row>
    <row r="48" spans="1:13" x14ac:dyDescent="0.25">
      <c r="A48" s="9">
        <v>27</v>
      </c>
      <c r="B48" s="10">
        <v>51</v>
      </c>
      <c r="C48" s="10">
        <v>10061528696</v>
      </c>
      <c r="D48" s="11" t="s">
        <v>128</v>
      </c>
      <c r="E48" s="10">
        <v>2004</v>
      </c>
      <c r="F48" s="9" t="s">
        <v>25</v>
      </c>
      <c r="G48" s="16" t="s">
        <v>60</v>
      </c>
      <c r="H48" s="17" t="s">
        <v>129</v>
      </c>
      <c r="I48" s="68">
        <v>25</v>
      </c>
      <c r="J48" s="14">
        <v>1.3271990740740714E-4</v>
      </c>
      <c r="K48" s="15"/>
      <c r="L48" s="9"/>
      <c r="M48" s="9" t="s">
        <v>46</v>
      </c>
    </row>
    <row r="49" spans="1:13" x14ac:dyDescent="0.25">
      <c r="A49" s="9">
        <v>28</v>
      </c>
      <c r="B49" s="10">
        <v>81</v>
      </c>
      <c r="C49" s="19">
        <v>10093909522</v>
      </c>
      <c r="D49" s="18" t="s">
        <v>134</v>
      </c>
      <c r="E49" s="19">
        <v>2005</v>
      </c>
      <c r="F49" s="20" t="s">
        <v>25</v>
      </c>
      <c r="G49" s="20" t="s">
        <v>80</v>
      </c>
      <c r="H49" s="41" t="s">
        <v>135</v>
      </c>
      <c r="I49" s="68">
        <v>28</v>
      </c>
      <c r="J49" s="14">
        <v>1.411805555555552E-4</v>
      </c>
      <c r="K49" s="15"/>
      <c r="L49" s="9"/>
      <c r="M49" s="9" t="s">
        <v>46</v>
      </c>
    </row>
    <row r="50" spans="1:13" x14ac:dyDescent="0.25">
      <c r="A50" s="9">
        <v>29</v>
      </c>
      <c r="B50" s="10">
        <v>76</v>
      </c>
      <c r="C50" s="19">
        <v>10078168947</v>
      </c>
      <c r="D50" s="18" t="s">
        <v>136</v>
      </c>
      <c r="E50" s="19">
        <v>2004</v>
      </c>
      <c r="F50" s="20" t="s">
        <v>25</v>
      </c>
      <c r="G50" s="20" t="s">
        <v>80</v>
      </c>
      <c r="H50" s="41" t="s">
        <v>137</v>
      </c>
      <c r="I50" s="68">
        <v>29</v>
      </c>
      <c r="J50" s="14">
        <v>1.4194444444444432E-4</v>
      </c>
      <c r="K50" s="15"/>
      <c r="L50" s="9"/>
      <c r="M50" s="9" t="s">
        <v>46</v>
      </c>
    </row>
    <row r="51" spans="1:13" x14ac:dyDescent="0.25">
      <c r="A51" s="9">
        <v>30</v>
      </c>
      <c r="B51" s="10">
        <v>67</v>
      </c>
      <c r="C51" s="19">
        <v>10053778093</v>
      </c>
      <c r="D51" s="18" t="s">
        <v>138</v>
      </c>
      <c r="E51" s="19">
        <v>2002</v>
      </c>
      <c r="F51" s="20" t="s">
        <v>18</v>
      </c>
      <c r="G51" s="20" t="s">
        <v>102</v>
      </c>
      <c r="H51" s="41" t="s">
        <v>139</v>
      </c>
      <c r="I51" s="68">
        <v>30</v>
      </c>
      <c r="J51" s="14">
        <v>1.5071759259259227E-4</v>
      </c>
      <c r="K51" s="15"/>
      <c r="L51" s="9"/>
      <c r="M51" s="9" t="s">
        <v>46</v>
      </c>
    </row>
    <row r="52" spans="1:13" x14ac:dyDescent="0.25">
      <c r="A52" s="9">
        <v>31</v>
      </c>
      <c r="B52" s="10">
        <v>74</v>
      </c>
      <c r="C52" s="19">
        <v>10036032652</v>
      </c>
      <c r="D52" s="18" t="s">
        <v>140</v>
      </c>
      <c r="E52" s="19">
        <v>2004</v>
      </c>
      <c r="F52" s="20" t="s">
        <v>18</v>
      </c>
      <c r="G52" s="20" t="s">
        <v>80</v>
      </c>
      <c r="H52" s="41" t="s">
        <v>141</v>
      </c>
      <c r="I52" s="68">
        <v>31</v>
      </c>
      <c r="J52" s="14">
        <v>1.6627314814814803E-4</v>
      </c>
      <c r="K52" s="15"/>
      <c r="L52" s="9"/>
      <c r="M52" s="9" t="s">
        <v>46</v>
      </c>
    </row>
    <row r="53" spans="1:13" x14ac:dyDescent="0.25">
      <c r="A53" s="60">
        <v>32</v>
      </c>
      <c r="B53" s="59">
        <v>70</v>
      </c>
      <c r="C53" s="64">
        <v>10036014262</v>
      </c>
      <c r="D53" s="63" t="s">
        <v>110</v>
      </c>
      <c r="E53" s="64">
        <v>2001</v>
      </c>
      <c r="F53" s="65" t="s">
        <v>18</v>
      </c>
      <c r="G53" s="65" t="s">
        <v>80</v>
      </c>
      <c r="H53" s="66" t="s">
        <v>111</v>
      </c>
      <c r="I53" s="58">
        <v>16</v>
      </c>
      <c r="J53" s="61">
        <v>9.6898148148148039E-5</v>
      </c>
      <c r="K53" s="62"/>
      <c r="L53" s="60"/>
      <c r="M53" s="60" t="s">
        <v>46</v>
      </c>
    </row>
    <row r="54" spans="1:13" x14ac:dyDescent="0.25">
      <c r="A54" s="9">
        <v>33</v>
      </c>
      <c r="B54" s="10">
        <v>82</v>
      </c>
      <c r="C54" s="19">
        <v>10094392906</v>
      </c>
      <c r="D54" s="18" t="s">
        <v>144</v>
      </c>
      <c r="E54" s="19">
        <v>2006</v>
      </c>
      <c r="F54" s="20" t="s">
        <v>25</v>
      </c>
      <c r="G54" s="20" t="s">
        <v>41</v>
      </c>
      <c r="H54" s="41" t="s">
        <v>145</v>
      </c>
      <c r="I54" s="8">
        <v>33</v>
      </c>
      <c r="J54" s="14">
        <v>1.7206018518518482E-4</v>
      </c>
      <c r="K54" s="15"/>
      <c r="L54" s="9"/>
      <c r="M54" s="9" t="s">
        <v>47</v>
      </c>
    </row>
    <row r="55" spans="1:13" x14ac:dyDescent="0.25">
      <c r="A55" s="9">
        <v>34</v>
      </c>
      <c r="B55" s="10">
        <v>48</v>
      </c>
      <c r="C55" s="19">
        <v>10119181860</v>
      </c>
      <c r="D55" s="18" t="s">
        <v>146</v>
      </c>
      <c r="E55" s="19">
        <v>2005</v>
      </c>
      <c r="F55" s="20" t="s">
        <v>25</v>
      </c>
      <c r="G55" s="20" t="s">
        <v>60</v>
      </c>
      <c r="H55" s="41" t="s">
        <v>147</v>
      </c>
      <c r="I55" s="8">
        <v>34</v>
      </c>
      <c r="J55" s="14">
        <v>1.777314814814814E-4</v>
      </c>
      <c r="K55" s="15"/>
      <c r="L55" s="9"/>
      <c r="M55" s="9" t="s">
        <v>47</v>
      </c>
    </row>
    <row r="56" spans="1:13" x14ac:dyDescent="0.25">
      <c r="A56" s="9">
        <v>35</v>
      </c>
      <c r="B56" s="10">
        <v>47</v>
      </c>
      <c r="C56" s="19">
        <v>10092632556</v>
      </c>
      <c r="D56" s="18" t="s">
        <v>148</v>
      </c>
      <c r="E56" s="19">
        <v>2005</v>
      </c>
      <c r="F56" s="20" t="s">
        <v>25</v>
      </c>
      <c r="G56" s="20" t="s">
        <v>40</v>
      </c>
      <c r="H56" s="41" t="s">
        <v>149</v>
      </c>
      <c r="I56" s="8">
        <v>35</v>
      </c>
      <c r="J56" s="14">
        <v>1.8017361111111099E-4</v>
      </c>
      <c r="K56" s="15"/>
      <c r="L56" s="9"/>
      <c r="M56" s="9" t="s">
        <v>47</v>
      </c>
    </row>
    <row r="57" spans="1:13" x14ac:dyDescent="0.25">
      <c r="A57" s="9">
        <v>36</v>
      </c>
      <c r="B57" s="10">
        <v>86</v>
      </c>
      <c r="C57" s="19">
        <v>10101841795</v>
      </c>
      <c r="D57" s="18" t="s">
        <v>150</v>
      </c>
      <c r="E57" s="19">
        <v>2006</v>
      </c>
      <c r="F57" s="20" t="s">
        <v>25</v>
      </c>
      <c r="G57" s="20" t="s">
        <v>80</v>
      </c>
      <c r="H57" s="41" t="s">
        <v>151</v>
      </c>
      <c r="I57" s="8">
        <v>36</v>
      </c>
      <c r="J57" s="14">
        <v>1.8069444444444426E-4</v>
      </c>
      <c r="K57" s="15"/>
      <c r="L57" s="9"/>
      <c r="M57" s="9" t="s">
        <v>47</v>
      </c>
    </row>
    <row r="58" spans="1:13" x14ac:dyDescent="0.25">
      <c r="A58" s="9">
        <v>37</v>
      </c>
      <c r="B58" s="10">
        <v>62</v>
      </c>
      <c r="C58" s="19">
        <v>10080035892</v>
      </c>
      <c r="D58" s="18" t="s">
        <v>152</v>
      </c>
      <c r="E58" s="19">
        <v>2005</v>
      </c>
      <c r="F58" s="20" t="s">
        <v>25</v>
      </c>
      <c r="G58" s="20" t="s">
        <v>58</v>
      </c>
      <c r="H58" s="41" t="s">
        <v>153</v>
      </c>
      <c r="I58" s="8">
        <v>37</v>
      </c>
      <c r="J58" s="14">
        <v>1.9127314814814788E-4</v>
      </c>
      <c r="K58" s="15"/>
      <c r="L58" s="9"/>
      <c r="M58" s="9" t="s">
        <v>47</v>
      </c>
    </row>
    <row r="59" spans="1:13" x14ac:dyDescent="0.25">
      <c r="A59" s="9">
        <v>38</v>
      </c>
      <c r="B59" s="10">
        <v>49</v>
      </c>
      <c r="C59" s="19">
        <v>10091527362</v>
      </c>
      <c r="D59" s="18" t="s">
        <v>154</v>
      </c>
      <c r="E59" s="19">
        <v>2006</v>
      </c>
      <c r="F59" s="20" t="s">
        <v>25</v>
      </c>
      <c r="G59" s="20" t="s">
        <v>57</v>
      </c>
      <c r="H59" s="41" t="s">
        <v>155</v>
      </c>
      <c r="I59" s="8">
        <v>38</v>
      </c>
      <c r="J59" s="14">
        <v>1.9648148148148151E-4</v>
      </c>
      <c r="K59" s="15"/>
      <c r="L59" s="9"/>
      <c r="M59" s="9" t="s">
        <v>47</v>
      </c>
    </row>
    <row r="60" spans="1:13" x14ac:dyDescent="0.25">
      <c r="A60" s="9">
        <v>39</v>
      </c>
      <c r="B60" s="10">
        <v>56</v>
      </c>
      <c r="C60" s="19">
        <v>10092398241</v>
      </c>
      <c r="D60" s="18" t="s">
        <v>156</v>
      </c>
      <c r="E60" s="19">
        <v>2006</v>
      </c>
      <c r="F60" s="20" t="s">
        <v>27</v>
      </c>
      <c r="G60" s="20" t="s">
        <v>68</v>
      </c>
      <c r="H60" s="41" t="s">
        <v>157</v>
      </c>
      <c r="I60" s="8">
        <v>39</v>
      </c>
      <c r="J60" s="14">
        <v>2.0513888888888882E-4</v>
      </c>
      <c r="K60" s="15"/>
      <c r="L60" s="9"/>
      <c r="M60" s="9" t="s">
        <v>47</v>
      </c>
    </row>
    <row r="61" spans="1:13" x14ac:dyDescent="0.25">
      <c r="A61" s="9">
        <v>40</v>
      </c>
      <c r="B61" s="10">
        <v>59</v>
      </c>
      <c r="C61" s="19">
        <v>10105987638</v>
      </c>
      <c r="D61" s="18" t="s">
        <v>158</v>
      </c>
      <c r="E61" s="19">
        <v>2005</v>
      </c>
      <c r="F61" s="20" t="s">
        <v>18</v>
      </c>
      <c r="G61" s="20" t="s">
        <v>61</v>
      </c>
      <c r="H61" s="41" t="s">
        <v>159</v>
      </c>
      <c r="I61" s="68">
        <v>40</v>
      </c>
      <c r="J61" s="14">
        <v>2.0543981481481498E-4</v>
      </c>
      <c r="K61" s="15"/>
      <c r="L61" s="9"/>
      <c r="M61" s="9" t="s">
        <v>47</v>
      </c>
    </row>
    <row r="62" spans="1:13" x14ac:dyDescent="0.25">
      <c r="A62" s="9">
        <v>41</v>
      </c>
      <c r="B62" s="10">
        <v>38</v>
      </c>
      <c r="C62" s="19">
        <v>10092633667</v>
      </c>
      <c r="D62" s="18" t="s">
        <v>160</v>
      </c>
      <c r="E62" s="19">
        <v>2005</v>
      </c>
      <c r="F62" s="20" t="s">
        <v>25</v>
      </c>
      <c r="G62" s="20" t="s">
        <v>40</v>
      </c>
      <c r="H62" s="41" t="s">
        <v>161</v>
      </c>
      <c r="I62" s="68">
        <v>41</v>
      </c>
      <c r="J62" s="14">
        <v>2.126273148148148E-4</v>
      </c>
      <c r="K62" s="15"/>
      <c r="L62" s="9"/>
      <c r="M62" s="9" t="s">
        <v>47</v>
      </c>
    </row>
    <row r="63" spans="1:13" x14ac:dyDescent="0.25">
      <c r="A63" s="9">
        <v>42</v>
      </c>
      <c r="B63" s="10">
        <v>85</v>
      </c>
      <c r="C63" s="19">
        <v>10118152953</v>
      </c>
      <c r="D63" s="18" t="s">
        <v>162</v>
      </c>
      <c r="E63" s="19">
        <v>2006</v>
      </c>
      <c r="F63" s="20" t="s">
        <v>27</v>
      </c>
      <c r="G63" s="20" t="s">
        <v>68</v>
      </c>
      <c r="H63" s="41" t="s">
        <v>163</v>
      </c>
      <c r="I63" s="68">
        <v>42</v>
      </c>
      <c r="J63" s="14">
        <v>2.13819444444444E-4</v>
      </c>
      <c r="K63" s="15"/>
      <c r="L63" s="9"/>
      <c r="M63" s="9" t="s">
        <v>47</v>
      </c>
    </row>
    <row r="64" spans="1:13" x14ac:dyDescent="0.25">
      <c r="A64" s="9">
        <v>43</v>
      </c>
      <c r="B64" s="10">
        <v>52</v>
      </c>
      <c r="C64" s="19">
        <v>10059364889</v>
      </c>
      <c r="D64" s="18" t="s">
        <v>164</v>
      </c>
      <c r="E64" s="19">
        <v>2006</v>
      </c>
      <c r="F64" s="20" t="s">
        <v>25</v>
      </c>
      <c r="G64" s="20" t="s">
        <v>60</v>
      </c>
      <c r="H64" s="41" t="s">
        <v>165</v>
      </c>
      <c r="I64" s="68">
        <v>43</v>
      </c>
      <c r="J64" s="14">
        <v>2.1785879629629629E-4</v>
      </c>
      <c r="K64" s="15"/>
      <c r="L64" s="9"/>
      <c r="M64" s="9" t="s">
        <v>47</v>
      </c>
    </row>
    <row r="65" spans="1:13" x14ac:dyDescent="0.25">
      <c r="A65" s="9">
        <v>44</v>
      </c>
      <c r="B65" s="10">
        <v>41</v>
      </c>
      <c r="C65" s="19">
        <v>10092258296</v>
      </c>
      <c r="D65" s="18" t="s">
        <v>166</v>
      </c>
      <c r="E65" s="19">
        <v>2004</v>
      </c>
      <c r="F65" s="20" t="s">
        <v>25</v>
      </c>
      <c r="G65" s="20" t="s">
        <v>40</v>
      </c>
      <c r="H65" s="41" t="s">
        <v>167</v>
      </c>
      <c r="I65" s="68">
        <v>44</v>
      </c>
      <c r="J65" s="14">
        <v>2.264930555555553E-4</v>
      </c>
      <c r="K65" s="15"/>
      <c r="L65" s="9"/>
      <c r="M65" s="9" t="s">
        <v>47</v>
      </c>
    </row>
    <row r="66" spans="1:13" x14ac:dyDescent="0.25">
      <c r="A66" s="9">
        <v>45</v>
      </c>
      <c r="B66" s="10">
        <v>83</v>
      </c>
      <c r="C66" s="19">
        <v>10016935201</v>
      </c>
      <c r="D66" s="18" t="s">
        <v>168</v>
      </c>
      <c r="E66" s="19">
        <v>2005</v>
      </c>
      <c r="F66" s="20" t="s">
        <v>27</v>
      </c>
      <c r="G66" s="20" t="s">
        <v>57</v>
      </c>
      <c r="H66" s="41" t="s">
        <v>169</v>
      </c>
      <c r="I66" s="68">
        <v>45</v>
      </c>
      <c r="J66" s="14">
        <v>2.2866898148148117E-4</v>
      </c>
      <c r="K66" s="15"/>
      <c r="L66" s="9"/>
      <c r="M66" s="9" t="s">
        <v>47</v>
      </c>
    </row>
    <row r="67" spans="1:13" x14ac:dyDescent="0.25">
      <c r="A67" s="9">
        <v>46</v>
      </c>
      <c r="B67" s="10">
        <v>54</v>
      </c>
      <c r="C67" s="19">
        <v>10091731365</v>
      </c>
      <c r="D67" s="18" t="s">
        <v>170</v>
      </c>
      <c r="E67" s="19">
        <v>2005</v>
      </c>
      <c r="F67" s="20" t="s">
        <v>25</v>
      </c>
      <c r="G67" s="20" t="s">
        <v>57</v>
      </c>
      <c r="H67" s="41" t="s">
        <v>171</v>
      </c>
      <c r="I67" s="68">
        <v>46</v>
      </c>
      <c r="J67" s="14">
        <v>2.4016203703703699E-4</v>
      </c>
      <c r="K67" s="15"/>
      <c r="L67" s="9"/>
      <c r="M67" s="9" t="s">
        <v>47</v>
      </c>
    </row>
    <row r="68" spans="1:13" x14ac:dyDescent="0.25">
      <c r="A68" s="9">
        <v>47</v>
      </c>
      <c r="B68" s="10">
        <v>45</v>
      </c>
      <c r="C68" s="19">
        <v>10093597809</v>
      </c>
      <c r="D68" s="18" t="s">
        <v>172</v>
      </c>
      <c r="E68" s="19">
        <v>2005</v>
      </c>
      <c r="F68" s="20" t="s">
        <v>25</v>
      </c>
      <c r="G68" s="20" t="s">
        <v>40</v>
      </c>
      <c r="H68" s="41" t="s">
        <v>173</v>
      </c>
      <c r="I68" s="68">
        <v>47</v>
      </c>
      <c r="J68" s="14">
        <v>2.4202546296296255E-4</v>
      </c>
      <c r="K68" s="15"/>
      <c r="L68" s="9"/>
      <c r="M68" s="9" t="s">
        <v>47</v>
      </c>
    </row>
    <row r="69" spans="1:13" x14ac:dyDescent="0.25">
      <c r="A69" s="9">
        <v>48</v>
      </c>
      <c r="B69" s="10">
        <v>87</v>
      </c>
      <c r="C69" s="19">
        <v>10119569153</v>
      </c>
      <c r="D69" s="18" t="s">
        <v>174</v>
      </c>
      <c r="E69" s="19">
        <v>2005</v>
      </c>
      <c r="F69" s="20" t="s">
        <v>18</v>
      </c>
      <c r="G69" s="20" t="s">
        <v>60</v>
      </c>
      <c r="H69" s="41" t="s">
        <v>175</v>
      </c>
      <c r="I69" s="68">
        <v>48</v>
      </c>
      <c r="J69" s="14">
        <v>2.4506944444444446E-4</v>
      </c>
      <c r="K69" s="15"/>
      <c r="L69" s="9"/>
      <c r="M69" s="9" t="s">
        <v>47</v>
      </c>
    </row>
    <row r="70" spans="1:13" x14ac:dyDescent="0.25">
      <c r="A70" s="9">
        <v>49</v>
      </c>
      <c r="B70" s="10">
        <v>95</v>
      </c>
      <c r="C70" s="19">
        <v>10118420816</v>
      </c>
      <c r="D70" s="18" t="s">
        <v>176</v>
      </c>
      <c r="E70" s="19">
        <v>2005</v>
      </c>
      <c r="F70" s="20" t="s">
        <v>27</v>
      </c>
      <c r="G70" s="20" t="s">
        <v>177</v>
      </c>
      <c r="H70" s="41" t="s">
        <v>178</v>
      </c>
      <c r="I70" s="68">
        <v>49</v>
      </c>
      <c r="J70" s="14">
        <v>2.5145833333333313E-4</v>
      </c>
      <c r="K70" s="15"/>
      <c r="L70" s="9"/>
      <c r="M70" s="9" t="s">
        <v>47</v>
      </c>
    </row>
    <row r="71" spans="1:13" x14ac:dyDescent="0.25">
      <c r="A71" s="9">
        <v>50</v>
      </c>
      <c r="B71" s="10">
        <v>89</v>
      </c>
      <c r="C71" s="19">
        <v>10091633869</v>
      </c>
      <c r="D71" s="18" t="s">
        <v>179</v>
      </c>
      <c r="E71" s="19">
        <v>2006</v>
      </c>
      <c r="F71" s="20" t="s">
        <v>25</v>
      </c>
      <c r="G71" s="20" t="s">
        <v>102</v>
      </c>
      <c r="H71" s="41" t="s">
        <v>180</v>
      </c>
      <c r="I71" s="68">
        <v>50</v>
      </c>
      <c r="J71" s="14">
        <v>2.5490740740740725E-4</v>
      </c>
      <c r="K71" s="15"/>
      <c r="L71" s="9"/>
      <c r="M71" s="9" t="s">
        <v>47</v>
      </c>
    </row>
    <row r="72" spans="1:13" x14ac:dyDescent="0.25">
      <c r="A72" s="9">
        <v>51</v>
      </c>
      <c r="B72" s="10">
        <v>42</v>
      </c>
      <c r="C72" s="19">
        <v>10104083408</v>
      </c>
      <c r="D72" s="18" t="s">
        <v>181</v>
      </c>
      <c r="E72" s="19">
        <v>2005</v>
      </c>
      <c r="F72" s="20" t="s">
        <v>25</v>
      </c>
      <c r="G72" s="20" t="s">
        <v>57</v>
      </c>
      <c r="H72" s="41" t="s">
        <v>182</v>
      </c>
      <c r="I72" s="68">
        <v>51</v>
      </c>
      <c r="J72" s="14">
        <v>2.5525462962962915E-4</v>
      </c>
      <c r="K72" s="15"/>
      <c r="L72" s="9"/>
      <c r="M72" s="9" t="s">
        <v>47</v>
      </c>
    </row>
    <row r="73" spans="1:13" x14ac:dyDescent="0.25">
      <c r="A73" s="9">
        <v>52</v>
      </c>
      <c r="B73" s="10">
        <v>96</v>
      </c>
      <c r="C73" s="19">
        <v>10120790444</v>
      </c>
      <c r="D73" s="18" t="s">
        <v>183</v>
      </c>
      <c r="E73" s="19">
        <v>2006</v>
      </c>
      <c r="F73" s="20" t="s">
        <v>27</v>
      </c>
      <c r="G73" s="20" t="s">
        <v>177</v>
      </c>
      <c r="H73" s="41" t="s">
        <v>184</v>
      </c>
      <c r="I73" s="68">
        <v>52</v>
      </c>
      <c r="J73" s="14">
        <v>2.6398148148148136E-4</v>
      </c>
      <c r="K73" s="15"/>
      <c r="L73" s="9"/>
      <c r="M73" s="9" t="s">
        <v>47</v>
      </c>
    </row>
    <row r="74" spans="1:13" x14ac:dyDescent="0.25">
      <c r="A74" s="9">
        <v>53</v>
      </c>
      <c r="B74" s="10">
        <v>98</v>
      </c>
      <c r="C74" s="19">
        <v>10096569342</v>
      </c>
      <c r="D74" s="18" t="s">
        <v>185</v>
      </c>
      <c r="E74" s="19">
        <v>2005</v>
      </c>
      <c r="F74" s="20" t="s">
        <v>27</v>
      </c>
      <c r="G74" s="20" t="s">
        <v>102</v>
      </c>
      <c r="H74" s="41" t="s">
        <v>186</v>
      </c>
      <c r="I74" s="68">
        <v>53</v>
      </c>
      <c r="J74" s="14">
        <v>2.7200231481481476E-4</v>
      </c>
      <c r="K74" s="15"/>
      <c r="L74" s="9"/>
      <c r="M74" s="9" t="s">
        <v>47</v>
      </c>
    </row>
    <row r="75" spans="1:13" x14ac:dyDescent="0.25">
      <c r="A75" s="9">
        <v>54</v>
      </c>
      <c r="B75" s="10">
        <v>99</v>
      </c>
      <c r="C75" s="19">
        <v>10104596801</v>
      </c>
      <c r="D75" s="18" t="s">
        <v>187</v>
      </c>
      <c r="E75" s="19">
        <v>2006</v>
      </c>
      <c r="F75" s="20" t="s">
        <v>36</v>
      </c>
      <c r="G75" s="20" t="s">
        <v>59</v>
      </c>
      <c r="H75" s="41" t="s">
        <v>188</v>
      </c>
      <c r="I75" s="68">
        <v>54</v>
      </c>
      <c r="J75" s="14">
        <v>2.7719907407407381E-4</v>
      </c>
      <c r="K75" s="15"/>
      <c r="L75" s="9"/>
      <c r="M75" s="9" t="s">
        <v>47</v>
      </c>
    </row>
    <row r="76" spans="1:13" x14ac:dyDescent="0.25">
      <c r="A76" s="9">
        <v>55</v>
      </c>
      <c r="B76" s="8">
        <v>101</v>
      </c>
      <c r="C76" s="19">
        <v>10093555369</v>
      </c>
      <c r="D76" s="18" t="s">
        <v>189</v>
      </c>
      <c r="E76" s="19">
        <v>2006</v>
      </c>
      <c r="F76" s="20" t="s">
        <v>27</v>
      </c>
      <c r="G76" s="20" t="s">
        <v>102</v>
      </c>
      <c r="H76" s="41" t="s">
        <v>190</v>
      </c>
      <c r="I76" s="68">
        <v>55</v>
      </c>
      <c r="J76" s="14">
        <v>2.8653935185185163E-4</v>
      </c>
      <c r="K76" s="21"/>
      <c r="L76" s="9"/>
      <c r="M76" s="9" t="s">
        <v>47</v>
      </c>
    </row>
    <row r="77" spans="1:13" x14ac:dyDescent="0.25">
      <c r="A77" s="9">
        <v>56</v>
      </c>
      <c r="B77" s="68">
        <v>37</v>
      </c>
      <c r="C77" s="20">
        <v>10091732072</v>
      </c>
      <c r="D77" s="18" t="s">
        <v>191</v>
      </c>
      <c r="E77" s="1">
        <v>2005</v>
      </c>
      <c r="F77" s="1" t="s">
        <v>25</v>
      </c>
      <c r="G77" s="1" t="s">
        <v>57</v>
      </c>
      <c r="H77" s="1" t="s">
        <v>192</v>
      </c>
      <c r="I77" s="68">
        <v>56</v>
      </c>
      <c r="J77" s="14">
        <v>3.0467592592592569E-4</v>
      </c>
      <c r="K77" s="21">
        <v>2005</v>
      </c>
      <c r="L77" s="9"/>
      <c r="M77" s="9" t="s">
        <v>47</v>
      </c>
    </row>
    <row r="78" spans="1:13" x14ac:dyDescent="0.25">
      <c r="A78" s="9">
        <v>57</v>
      </c>
      <c r="B78" s="68">
        <v>80</v>
      </c>
      <c r="C78" s="20">
        <v>10094322679</v>
      </c>
      <c r="D78" s="18" t="s">
        <v>193</v>
      </c>
      <c r="E78" s="1">
        <v>2003</v>
      </c>
      <c r="F78" s="1" t="s">
        <v>27</v>
      </c>
      <c r="G78" s="1" t="s">
        <v>177</v>
      </c>
      <c r="H78" s="1" t="s">
        <v>194</v>
      </c>
      <c r="I78" s="68">
        <v>57</v>
      </c>
      <c r="J78" s="14">
        <v>3.0571759259259224E-4</v>
      </c>
      <c r="K78" s="21">
        <v>2003</v>
      </c>
      <c r="L78" s="9"/>
      <c r="M78" s="9" t="s">
        <v>47</v>
      </c>
    </row>
    <row r="79" spans="1:13" x14ac:dyDescent="0.25">
      <c r="A79" s="9">
        <v>58</v>
      </c>
      <c r="B79" s="68">
        <v>94</v>
      </c>
      <c r="C79" s="20">
        <v>10114985295</v>
      </c>
      <c r="D79" s="18" t="s">
        <v>195</v>
      </c>
      <c r="E79" s="1">
        <v>2006</v>
      </c>
      <c r="F79" s="1" t="s">
        <v>25</v>
      </c>
      <c r="G79" s="1" t="s">
        <v>59</v>
      </c>
      <c r="H79" s="1" t="s">
        <v>196</v>
      </c>
      <c r="I79" s="68">
        <v>58</v>
      </c>
      <c r="J79" s="14">
        <v>3.1734953703703656E-4</v>
      </c>
      <c r="K79" s="21">
        <v>2006</v>
      </c>
      <c r="L79" s="9"/>
      <c r="M79" s="9" t="s">
        <v>47</v>
      </c>
    </row>
    <row r="80" spans="1:13" x14ac:dyDescent="0.25">
      <c r="A80" s="9">
        <v>59</v>
      </c>
      <c r="B80" s="68">
        <v>64</v>
      </c>
      <c r="C80" s="20">
        <v>10114989945</v>
      </c>
      <c r="D80" s="18" t="s">
        <v>197</v>
      </c>
      <c r="E80" s="1">
        <v>2005</v>
      </c>
      <c r="F80" s="1" t="s">
        <v>27</v>
      </c>
      <c r="G80" s="1" t="s">
        <v>58</v>
      </c>
      <c r="H80" s="1" t="s">
        <v>198</v>
      </c>
      <c r="I80" s="68">
        <v>59</v>
      </c>
      <c r="J80" s="14">
        <v>3.3164351851851801E-4</v>
      </c>
      <c r="K80" s="21">
        <v>2005</v>
      </c>
      <c r="L80" s="9"/>
      <c r="M80" s="9" t="s">
        <v>47</v>
      </c>
    </row>
    <row r="81" spans="1:13" x14ac:dyDescent="0.25">
      <c r="A81" s="9">
        <v>60</v>
      </c>
      <c r="B81" s="68">
        <v>78</v>
      </c>
      <c r="C81" s="20">
        <v>10140370603</v>
      </c>
      <c r="D81" s="18" t="s">
        <v>199</v>
      </c>
      <c r="E81" s="1">
        <v>2003</v>
      </c>
      <c r="F81" s="1" t="s">
        <v>25</v>
      </c>
      <c r="G81" s="1" t="s">
        <v>200</v>
      </c>
      <c r="H81" s="1" t="s">
        <v>201</v>
      </c>
      <c r="I81" s="68">
        <v>60</v>
      </c>
      <c r="J81" s="14">
        <v>3.34583333333333E-4</v>
      </c>
      <c r="K81" s="21">
        <v>2003</v>
      </c>
      <c r="L81" s="9"/>
      <c r="M81" s="9" t="s">
        <v>47</v>
      </c>
    </row>
    <row r="82" spans="1:13" x14ac:dyDescent="0.25">
      <c r="A82" s="9">
        <v>61</v>
      </c>
      <c r="B82" s="68">
        <v>91</v>
      </c>
      <c r="C82" s="20">
        <v>10096569140</v>
      </c>
      <c r="D82" s="18" t="s">
        <v>202</v>
      </c>
      <c r="E82" s="1">
        <v>2006</v>
      </c>
      <c r="F82" s="1" t="s">
        <v>27</v>
      </c>
      <c r="G82" s="1" t="s">
        <v>80</v>
      </c>
      <c r="H82" s="1" t="s">
        <v>203</v>
      </c>
      <c r="I82" s="68">
        <v>61</v>
      </c>
      <c r="J82" s="14">
        <v>3.4240740740740716E-4</v>
      </c>
      <c r="K82" s="21">
        <v>2006</v>
      </c>
      <c r="L82" s="9"/>
      <c r="M82" s="9" t="s">
        <v>47</v>
      </c>
    </row>
    <row r="83" spans="1:13" x14ac:dyDescent="0.25">
      <c r="A83" s="9">
        <v>62</v>
      </c>
      <c r="B83" s="68">
        <v>60</v>
      </c>
      <c r="C83" s="20">
        <v>10092005187</v>
      </c>
      <c r="D83" s="18" t="s">
        <v>204</v>
      </c>
      <c r="E83" s="1">
        <v>2002</v>
      </c>
      <c r="F83" s="1" t="s">
        <v>25</v>
      </c>
      <c r="G83" s="1" t="s">
        <v>60</v>
      </c>
      <c r="H83" s="1" t="s">
        <v>205</v>
      </c>
      <c r="I83" s="68">
        <v>62</v>
      </c>
      <c r="J83" s="14">
        <v>3.5133101851851818E-4</v>
      </c>
      <c r="K83" s="21">
        <v>2002</v>
      </c>
      <c r="L83" s="9"/>
      <c r="M83" s="9" t="s">
        <v>47</v>
      </c>
    </row>
    <row r="84" spans="1:13" x14ac:dyDescent="0.25">
      <c r="A84" s="9">
        <v>63</v>
      </c>
      <c r="B84" s="68">
        <v>63</v>
      </c>
      <c r="C84" s="20">
        <v>10082557084</v>
      </c>
      <c r="D84" s="18" t="s">
        <v>206</v>
      </c>
      <c r="E84" s="1">
        <v>2003</v>
      </c>
      <c r="F84" s="1" t="s">
        <v>25</v>
      </c>
      <c r="G84" s="1" t="s">
        <v>63</v>
      </c>
      <c r="H84" s="1" t="s">
        <v>207</v>
      </c>
      <c r="I84" s="68">
        <v>63</v>
      </c>
      <c r="J84" s="14">
        <v>3.5310185185185184E-4</v>
      </c>
      <c r="K84" s="21">
        <v>2003</v>
      </c>
      <c r="L84" s="9"/>
      <c r="M84" s="9" t="s">
        <v>47</v>
      </c>
    </row>
    <row r="85" spans="1:13" x14ac:dyDescent="0.25">
      <c r="A85" s="9">
        <v>64</v>
      </c>
      <c r="B85" s="68">
        <v>65</v>
      </c>
      <c r="C85" s="20">
        <v>10113744305</v>
      </c>
      <c r="D85" s="18" t="s">
        <v>208</v>
      </c>
      <c r="E85" s="1">
        <v>2006</v>
      </c>
      <c r="F85" s="1" t="s">
        <v>25</v>
      </c>
      <c r="G85" s="1" t="s">
        <v>40</v>
      </c>
      <c r="H85" s="1" t="s">
        <v>209</v>
      </c>
      <c r="I85" s="68">
        <v>64</v>
      </c>
      <c r="J85" s="14">
        <v>3.6804398148148135E-4</v>
      </c>
      <c r="K85" s="21">
        <v>2006</v>
      </c>
      <c r="L85" s="9"/>
      <c r="M85" s="9" t="s">
        <v>47</v>
      </c>
    </row>
    <row r="86" spans="1:13" x14ac:dyDescent="0.25">
      <c r="A86" s="9">
        <v>65</v>
      </c>
      <c r="B86" s="68">
        <v>100</v>
      </c>
      <c r="C86" s="20">
        <v>10092420772</v>
      </c>
      <c r="D86" s="18" t="s">
        <v>210</v>
      </c>
      <c r="E86" s="1">
        <v>2005</v>
      </c>
      <c r="F86" s="1" t="s">
        <v>27</v>
      </c>
      <c r="G86" s="1" t="s">
        <v>68</v>
      </c>
      <c r="H86" s="1" t="s">
        <v>211</v>
      </c>
      <c r="I86" s="68">
        <v>65</v>
      </c>
      <c r="J86" s="14">
        <v>3.6837962962962953E-4</v>
      </c>
      <c r="K86" s="21">
        <v>2005</v>
      </c>
      <c r="L86" s="9"/>
      <c r="M86" s="9" t="s">
        <v>47</v>
      </c>
    </row>
    <row r="87" spans="1:13" x14ac:dyDescent="0.25">
      <c r="A87" s="9">
        <v>66</v>
      </c>
      <c r="B87" s="68">
        <v>90</v>
      </c>
      <c r="C87" s="20">
        <v>10112132990</v>
      </c>
      <c r="D87" s="18" t="s">
        <v>212</v>
      </c>
      <c r="E87" s="1">
        <v>2006</v>
      </c>
      <c r="F87" s="1" t="s">
        <v>27</v>
      </c>
      <c r="G87" s="1" t="s">
        <v>95</v>
      </c>
      <c r="H87" s="1" t="s">
        <v>213</v>
      </c>
      <c r="I87" s="68">
        <v>66</v>
      </c>
      <c r="J87" s="14">
        <v>4.0271990740740763E-4</v>
      </c>
      <c r="K87" s="21">
        <v>2006</v>
      </c>
      <c r="L87" s="9"/>
      <c r="M87" s="9" t="s">
        <v>47</v>
      </c>
    </row>
    <row r="88" spans="1:13" x14ac:dyDescent="0.25">
      <c r="A88" s="9">
        <v>67</v>
      </c>
      <c r="B88" s="68">
        <v>97</v>
      </c>
      <c r="C88" s="20">
        <v>10104083610</v>
      </c>
      <c r="D88" s="18" t="s">
        <v>214</v>
      </c>
      <c r="E88" s="1">
        <v>2006</v>
      </c>
      <c r="F88" s="1" t="s">
        <v>27</v>
      </c>
      <c r="G88" s="1" t="s">
        <v>57</v>
      </c>
      <c r="H88" s="1" t="s">
        <v>215</v>
      </c>
      <c r="I88" s="68">
        <v>67</v>
      </c>
      <c r="J88" s="14">
        <v>4.3915509259259255E-4</v>
      </c>
      <c r="K88" s="21">
        <v>2006</v>
      </c>
      <c r="L88" s="9"/>
      <c r="M88" s="9" t="s">
        <v>47</v>
      </c>
    </row>
    <row r="89" spans="1:13" x14ac:dyDescent="0.25">
      <c r="A89" s="9">
        <v>68</v>
      </c>
      <c r="B89" s="68">
        <v>92</v>
      </c>
      <c r="C89" s="20">
        <v>10113102081</v>
      </c>
      <c r="D89" s="18" t="s">
        <v>216</v>
      </c>
      <c r="E89" s="1">
        <v>2006</v>
      </c>
      <c r="F89" s="1" t="s">
        <v>25</v>
      </c>
      <c r="G89" s="1" t="s">
        <v>217</v>
      </c>
      <c r="H89" s="1" t="s">
        <v>218</v>
      </c>
      <c r="I89" s="68">
        <v>68</v>
      </c>
      <c r="J89" s="14">
        <v>4.8296296296296282E-4</v>
      </c>
      <c r="K89" s="21">
        <v>2006</v>
      </c>
      <c r="L89" s="9"/>
      <c r="M89" s="9" t="s">
        <v>47</v>
      </c>
    </row>
    <row r="90" spans="1:13" x14ac:dyDescent="0.25">
      <c r="A90" s="9">
        <v>69</v>
      </c>
      <c r="B90" s="68">
        <v>93</v>
      </c>
      <c r="C90" s="20">
        <v>10123387519</v>
      </c>
      <c r="D90" s="18" t="s">
        <v>219</v>
      </c>
      <c r="E90" s="1">
        <v>2006</v>
      </c>
      <c r="F90" s="1" t="s">
        <v>25</v>
      </c>
      <c r="G90" s="1" t="s">
        <v>80</v>
      </c>
      <c r="H90" s="1" t="s">
        <v>220</v>
      </c>
      <c r="I90" s="68">
        <v>69</v>
      </c>
      <c r="J90" s="14">
        <v>6.1807870370370359E-4</v>
      </c>
      <c r="K90" s="21">
        <v>2006</v>
      </c>
      <c r="L90" s="9"/>
      <c r="M90" s="9" t="s">
        <v>47</v>
      </c>
    </row>
    <row r="91" spans="1:13" ht="16.5" customHeight="1" x14ac:dyDescent="0.3">
      <c r="A91" s="52"/>
      <c r="B91" s="53"/>
      <c r="C91" s="53"/>
      <c r="D91" s="54"/>
      <c r="E91" s="55"/>
      <c r="F91" s="56"/>
      <c r="G91" s="55"/>
      <c r="H91" s="57"/>
      <c r="I91" s="57"/>
      <c r="J91" s="57"/>
      <c r="K91" s="57"/>
      <c r="L91" s="57"/>
      <c r="M91" s="57"/>
    </row>
    <row r="92" spans="1:13" x14ac:dyDescent="0.25">
      <c r="A92" s="78" t="s">
        <v>3</v>
      </c>
      <c r="B92" s="78"/>
      <c r="C92" s="78"/>
      <c r="D92" s="78"/>
      <c r="E92" s="42"/>
      <c r="F92" s="42"/>
      <c r="G92" s="78" t="s">
        <v>4</v>
      </c>
      <c r="H92" s="78"/>
      <c r="I92" s="78"/>
      <c r="J92" s="78"/>
      <c r="K92" s="78"/>
      <c r="L92" s="78"/>
      <c r="M92" s="78"/>
    </row>
    <row r="93" spans="1:13" x14ac:dyDescent="0.25">
      <c r="A93" s="46" t="s">
        <v>64</v>
      </c>
      <c r="B93" s="8"/>
      <c r="C93" s="47"/>
      <c r="D93" s="8"/>
      <c r="E93" s="8"/>
      <c r="F93" s="8"/>
      <c r="G93" s="48" t="s">
        <v>26</v>
      </c>
      <c r="H93" s="8">
        <v>14</v>
      </c>
      <c r="I93" s="8"/>
      <c r="J93" s="8"/>
      <c r="K93" s="8"/>
      <c r="L93" s="48" t="s">
        <v>24</v>
      </c>
      <c r="M93" s="49">
        <f>COUNTIF(F$21:F200,"ЗМС")</f>
        <v>0</v>
      </c>
    </row>
    <row r="94" spans="1:13" x14ac:dyDescent="0.25">
      <c r="A94" s="46" t="s">
        <v>65</v>
      </c>
      <c r="B94" s="8"/>
      <c r="C94" s="50"/>
      <c r="D94" s="8"/>
      <c r="E94" s="8"/>
      <c r="F94" s="8"/>
      <c r="G94" s="48" t="s">
        <v>19</v>
      </c>
      <c r="H94" s="7">
        <f>H95+H99</f>
        <v>69</v>
      </c>
      <c r="I94" s="7"/>
      <c r="J94" s="7"/>
      <c r="K94" s="7"/>
      <c r="L94" s="48" t="s">
        <v>17</v>
      </c>
      <c r="M94" s="49">
        <f>COUNTIF(F$21:F200,"МСМК")</f>
        <v>0</v>
      </c>
    </row>
    <row r="95" spans="1:13" x14ac:dyDescent="0.25">
      <c r="A95" s="46" t="s">
        <v>66</v>
      </c>
      <c r="B95" s="8"/>
      <c r="C95" s="32"/>
      <c r="D95" s="8"/>
      <c r="E95" s="8"/>
      <c r="F95" s="8"/>
      <c r="G95" s="48" t="s">
        <v>20</v>
      </c>
      <c r="H95" s="7">
        <f>H96+H97+H98</f>
        <v>69</v>
      </c>
      <c r="I95" s="7"/>
      <c r="J95" s="7"/>
      <c r="K95" s="7"/>
      <c r="L95" s="48" t="s">
        <v>18</v>
      </c>
      <c r="M95" s="49">
        <f>COUNTIF(F$21:F90,"МС")</f>
        <v>16</v>
      </c>
    </row>
    <row r="96" spans="1:13" x14ac:dyDescent="0.25">
      <c r="A96" s="46" t="s">
        <v>67</v>
      </c>
      <c r="B96" s="8"/>
      <c r="C96" s="32"/>
      <c r="D96" s="8"/>
      <c r="E96" s="8"/>
      <c r="F96" s="8"/>
      <c r="G96" s="48" t="s">
        <v>21</v>
      </c>
      <c r="H96" s="7">
        <f>COUNT(A10:A155)</f>
        <v>69</v>
      </c>
      <c r="I96" s="7"/>
      <c r="J96" s="7"/>
      <c r="K96" s="7"/>
      <c r="L96" s="48" t="s">
        <v>25</v>
      </c>
      <c r="M96" s="49">
        <f>COUNTIF(F$20:F90,"КМС")</f>
        <v>37</v>
      </c>
    </row>
    <row r="97" spans="1:13" x14ac:dyDescent="0.25">
      <c r="A97" s="51"/>
      <c r="B97" s="8"/>
      <c r="C97" s="32"/>
      <c r="D97" s="8"/>
      <c r="E97" s="5"/>
      <c r="F97" s="5"/>
      <c r="G97" s="48" t="s">
        <v>22</v>
      </c>
      <c r="H97" s="7">
        <f>COUNTIF(A10:A154,"НФ")</f>
        <v>0</v>
      </c>
      <c r="I97" s="7"/>
      <c r="J97" s="7"/>
      <c r="K97" s="7"/>
      <c r="L97" s="48" t="s">
        <v>27</v>
      </c>
      <c r="M97" s="49">
        <f>COUNTIF(F$22:F201,"1 СР")</f>
        <v>15</v>
      </c>
    </row>
    <row r="98" spans="1:13" x14ac:dyDescent="0.25">
      <c r="A98" s="5"/>
      <c r="B98" s="5"/>
      <c r="C98" s="5"/>
      <c r="D98" s="8"/>
      <c r="E98" s="5"/>
      <c r="F98" s="5"/>
      <c r="G98" s="48" t="s">
        <v>29</v>
      </c>
      <c r="H98" s="7">
        <f>COUNTIF(A10:A154,"ДСКВ")</f>
        <v>0</v>
      </c>
      <c r="I98" s="7"/>
      <c r="J98" s="7"/>
      <c r="K98" s="7"/>
      <c r="L98" s="48" t="s">
        <v>36</v>
      </c>
      <c r="M98" s="49">
        <f>COUNTIF(F$22:F202,"2 СР")</f>
        <v>1</v>
      </c>
    </row>
    <row r="99" spans="1:13" x14ac:dyDescent="0.25">
      <c r="A99" s="8"/>
      <c r="B99" s="8"/>
      <c r="C99" s="8"/>
      <c r="D99" s="8"/>
      <c r="E99" s="8"/>
      <c r="F99" s="8"/>
      <c r="G99" s="48" t="s">
        <v>23</v>
      </c>
      <c r="H99" s="7">
        <f>COUNTIF(A10:A154,"НС")</f>
        <v>0</v>
      </c>
      <c r="I99" s="7"/>
      <c r="J99" s="7"/>
      <c r="K99" s="7"/>
      <c r="L99" s="48" t="s">
        <v>35</v>
      </c>
      <c r="M99" s="49">
        <f>COUNTIF(F$22:F203,"3 СР")</f>
        <v>0</v>
      </c>
    </row>
    <row r="100" spans="1:13" ht="5.25" customHeight="1" x14ac:dyDescent="0.25">
      <c r="A100" s="43"/>
      <c r="B100" s="43"/>
      <c r="C100" s="43"/>
      <c r="D100" s="43"/>
      <c r="E100" s="43"/>
      <c r="F100" s="43"/>
      <c r="G100" s="5"/>
      <c r="H100" s="44"/>
      <c r="I100" s="44"/>
      <c r="J100" s="44"/>
      <c r="K100" s="44"/>
      <c r="L100" s="45"/>
      <c r="M100" s="45"/>
    </row>
    <row r="101" spans="1:13" x14ac:dyDescent="0.25">
      <c r="A101" s="42"/>
      <c r="B101" s="42"/>
      <c r="C101" s="78" t="s">
        <v>37</v>
      </c>
      <c r="D101" s="78"/>
      <c r="E101" s="78" t="s">
        <v>9</v>
      </c>
      <c r="F101" s="78"/>
      <c r="G101" s="78"/>
      <c r="H101" s="78" t="s">
        <v>34</v>
      </c>
      <c r="I101" s="78"/>
      <c r="J101" s="78"/>
      <c r="K101" s="78"/>
      <c r="L101" s="78"/>
      <c r="M101" s="42"/>
    </row>
    <row r="102" spans="1:13" x14ac:dyDescent="0.2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</row>
    <row r="103" spans="1:13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3" customHeight="1" x14ac:dyDescent="0.25">
      <c r="A107" s="5" t="str">
        <f>G16</f>
        <v/>
      </c>
      <c r="B107" s="5"/>
      <c r="C107" s="77" t="str">
        <f>G19</f>
        <v>БЕСЧАСТНОВ А.А. (ВК, г. Москва)</v>
      </c>
      <c r="D107" s="77"/>
      <c r="E107" s="77" t="str">
        <f>G17</f>
        <v>СМИРНОВ Д.В. (1 кат., Чувашская Республика)</v>
      </c>
      <c r="F107" s="77"/>
      <c r="G107" s="77"/>
      <c r="H107" s="77" t="str">
        <f>G18</f>
        <v>АФАНАСЬЕВА Е.А. (ВК, Свердловская область)</v>
      </c>
      <c r="I107" s="77"/>
      <c r="J107" s="77"/>
      <c r="K107" s="77"/>
      <c r="L107" s="77"/>
      <c r="M107" s="5"/>
    </row>
  </sheetData>
  <sortState xmlns:xlrd2="http://schemas.microsoft.com/office/spreadsheetml/2017/richdata2" ref="A22:P53">
    <sortCondition ref="A22:A53"/>
  </sortState>
  <mergeCells count="28">
    <mergeCell ref="H21:I21"/>
    <mergeCell ref="E107:G107"/>
    <mergeCell ref="A92:D92"/>
    <mergeCell ref="E101:G101"/>
    <mergeCell ref="A13:D13"/>
    <mergeCell ref="A14:D14"/>
    <mergeCell ref="H16:M16"/>
    <mergeCell ref="A15:G15"/>
    <mergeCell ref="H15:M15"/>
    <mergeCell ref="A102:E102"/>
    <mergeCell ref="F102:M102"/>
    <mergeCell ref="G92:M92"/>
    <mergeCell ref="C107:D107"/>
    <mergeCell ref="C101:D101"/>
    <mergeCell ref="H101:L101"/>
    <mergeCell ref="H107:L107"/>
    <mergeCell ref="A12:M12"/>
    <mergeCell ref="A7:M7"/>
    <mergeCell ref="A8:M8"/>
    <mergeCell ref="A9:M9"/>
    <mergeCell ref="A10:M10"/>
    <mergeCell ref="A11:M11"/>
    <mergeCell ref="A1:M1"/>
    <mergeCell ref="A2:M2"/>
    <mergeCell ref="A3:M3"/>
    <mergeCell ref="A4:M4"/>
    <mergeCell ref="A6:M6"/>
    <mergeCell ref="A5:M5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9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0FF5-6F97-46D6-A5E3-073B5FD1F87E}">
  <sheetPr>
    <tabColor theme="3" tint="-0.249977111117893"/>
    <pageSetUpPr fitToPage="1"/>
  </sheetPr>
  <dimension ref="A1:P75"/>
  <sheetViews>
    <sheetView tabSelected="1" view="pageBreakPreview" topLeftCell="A13" zoomScale="72" zoomScaleNormal="100" zoomScaleSheetLayoutView="72" workbookViewId="0">
      <selection activeCell="R51" sqref="R51"/>
    </sheetView>
  </sheetViews>
  <sheetFormatPr defaultColWidth="9.1796875" defaultRowHeight="13" x14ac:dyDescent="0.25"/>
  <cols>
    <col min="1" max="1" width="7" style="2" customWidth="1"/>
    <col min="2" max="2" width="7.7265625" style="1" customWidth="1"/>
    <col min="3" max="3" width="12.7265625" style="1" customWidth="1"/>
    <col min="4" max="4" width="21.26953125" style="2" customWidth="1"/>
    <col min="5" max="5" width="11.08984375" style="2" customWidth="1"/>
    <col min="6" max="6" width="8.7265625" style="2" customWidth="1"/>
    <col min="7" max="7" width="28.90625" style="2" customWidth="1"/>
    <col min="8" max="8" width="10.54296875" style="2" customWidth="1"/>
    <col min="9" max="9" width="6.81640625" style="2" customWidth="1"/>
    <col min="10" max="10" width="11.54296875" style="2" customWidth="1"/>
    <col min="11" max="11" width="11.54296875" style="2" hidden="1" customWidth="1"/>
    <col min="12" max="12" width="12.26953125" style="2" customWidth="1"/>
    <col min="13" max="13" width="16.7265625" style="2" customWidth="1"/>
    <col min="14" max="16384" width="9.1796875" style="2"/>
  </cols>
  <sheetData>
    <row r="1" spans="1:16" ht="22.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6" ht="22.5" customHeight="1" x14ac:dyDescent="0.25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6" ht="22.5" customHeight="1" x14ac:dyDescent="0.25">
      <c r="A3" s="71" t="s">
        <v>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6" ht="22.5" customHeight="1" x14ac:dyDescent="0.25">
      <c r="A4" s="71" t="s">
        <v>51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6" ht="3.75" customHeight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P5"/>
    </row>
    <row r="6" spans="1:16" s="3" customFormat="1" ht="23.25" customHeight="1" x14ac:dyDescent="0.25">
      <c r="A6" s="72" t="s">
        <v>70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6" s="3" customFormat="1" ht="18" customHeight="1" x14ac:dyDescent="0.25">
      <c r="A7" s="74" t="s">
        <v>14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6" s="3" customFormat="1" ht="28.5" customHeight="1" x14ac:dyDescent="0.25">
      <c r="A8" s="73" t="s">
        <v>71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6" ht="18" customHeight="1" x14ac:dyDescent="0.25">
      <c r="A9" s="75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6" ht="18" customHeight="1" x14ac:dyDescent="0.25">
      <c r="A10" s="75" t="s">
        <v>69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6" ht="19.5" customHeight="1" x14ac:dyDescent="0.25">
      <c r="A11" s="75" t="s">
        <v>221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6" ht="7.5" customHeight="1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6" ht="15.5" x14ac:dyDescent="0.25">
      <c r="A13" s="79" t="s">
        <v>73</v>
      </c>
      <c r="B13" s="79"/>
      <c r="C13" s="79"/>
      <c r="D13" s="79"/>
      <c r="E13" s="22"/>
      <c r="F13" s="22"/>
      <c r="G13" s="69" t="s">
        <v>48</v>
      </c>
      <c r="H13" s="22"/>
      <c r="I13" s="22"/>
      <c r="J13" s="22"/>
      <c r="K13" s="22"/>
      <c r="L13" s="24"/>
      <c r="M13" s="24" t="s">
        <v>52</v>
      </c>
    </row>
    <row r="14" spans="1:16" ht="15.5" x14ac:dyDescent="0.25">
      <c r="A14" s="79" t="s">
        <v>75</v>
      </c>
      <c r="B14" s="79"/>
      <c r="C14" s="79"/>
      <c r="D14" s="79"/>
      <c r="E14" s="22"/>
      <c r="F14" s="22"/>
      <c r="G14" s="25" t="s">
        <v>49</v>
      </c>
      <c r="H14" s="22"/>
      <c r="I14" s="22"/>
      <c r="J14" s="22"/>
      <c r="K14" s="22"/>
      <c r="L14" s="24"/>
      <c r="M14" s="24" t="s">
        <v>74</v>
      </c>
    </row>
    <row r="15" spans="1:16" ht="14.5" x14ac:dyDescent="0.25">
      <c r="A15" s="81" t="s">
        <v>7</v>
      </c>
      <c r="B15" s="81"/>
      <c r="C15" s="81"/>
      <c r="D15" s="81"/>
      <c r="E15" s="81"/>
      <c r="F15" s="81"/>
      <c r="G15" s="81"/>
      <c r="H15" s="81" t="s">
        <v>1</v>
      </c>
      <c r="I15" s="81"/>
      <c r="J15" s="81"/>
      <c r="K15" s="81"/>
      <c r="L15" s="81"/>
      <c r="M15" s="81"/>
    </row>
    <row r="16" spans="1:16" ht="14.5" x14ac:dyDescent="0.25">
      <c r="A16" s="26"/>
      <c r="B16" s="27"/>
      <c r="C16" s="27"/>
      <c r="D16" s="26"/>
      <c r="E16" s="22"/>
      <c r="F16" s="26"/>
      <c r="G16" s="28" t="s">
        <v>33</v>
      </c>
      <c r="H16" s="80" t="s">
        <v>53</v>
      </c>
      <c r="I16" s="80"/>
      <c r="J16" s="80"/>
      <c r="K16" s="80"/>
      <c r="L16" s="80"/>
      <c r="M16" s="80"/>
    </row>
    <row r="17" spans="1:13" ht="14.5" x14ac:dyDescent="0.25">
      <c r="A17" s="26" t="s">
        <v>15</v>
      </c>
      <c r="B17" s="27"/>
      <c r="C17" s="27"/>
      <c r="D17" s="28"/>
      <c r="E17" s="22"/>
      <c r="F17" s="26"/>
      <c r="G17" s="29" t="s">
        <v>54</v>
      </c>
      <c r="H17" s="30" t="s">
        <v>42</v>
      </c>
      <c r="I17" s="31"/>
      <c r="J17" s="31"/>
      <c r="K17" s="31"/>
      <c r="L17" s="31"/>
      <c r="M17" s="32"/>
    </row>
    <row r="18" spans="1:13" ht="14.5" x14ac:dyDescent="0.25">
      <c r="A18" s="33" t="s">
        <v>16</v>
      </c>
      <c r="B18" s="27"/>
      <c r="C18" s="27"/>
      <c r="D18" s="28"/>
      <c r="E18" s="22"/>
      <c r="F18" s="26"/>
      <c r="G18" s="29" t="s">
        <v>55</v>
      </c>
      <c r="H18" s="34" t="s">
        <v>43</v>
      </c>
      <c r="I18" s="31"/>
      <c r="J18" s="31"/>
      <c r="K18" s="31"/>
      <c r="L18" s="31"/>
      <c r="M18" s="32"/>
    </row>
    <row r="19" spans="1:13" ht="14.5" x14ac:dyDescent="0.25">
      <c r="A19" s="26" t="s">
        <v>13</v>
      </c>
      <c r="B19" s="68"/>
      <c r="C19" s="68"/>
      <c r="D19" s="5"/>
      <c r="E19" s="5"/>
      <c r="F19" s="5"/>
      <c r="G19" s="29" t="s">
        <v>56</v>
      </c>
      <c r="H19" s="35" t="s">
        <v>44</v>
      </c>
      <c r="I19" s="70"/>
      <c r="J19" s="5"/>
      <c r="K19" s="5"/>
      <c r="L19" s="82">
        <v>1</v>
      </c>
      <c r="M19" s="36" t="s">
        <v>76</v>
      </c>
    </row>
    <row r="20" spans="1:13" s="5" customFormat="1" ht="5.25" customHeight="1" x14ac:dyDescent="0.25">
      <c r="B20" s="68"/>
      <c r="C20" s="68"/>
    </row>
    <row r="21" spans="1:13" s="4" customFormat="1" ht="36" customHeight="1" x14ac:dyDescent="0.25">
      <c r="A21" s="37" t="s">
        <v>5</v>
      </c>
      <c r="B21" s="38" t="s">
        <v>10</v>
      </c>
      <c r="C21" s="38" t="s">
        <v>30</v>
      </c>
      <c r="D21" s="38" t="s">
        <v>2</v>
      </c>
      <c r="E21" s="38" t="s">
        <v>28</v>
      </c>
      <c r="F21" s="38" t="s">
        <v>6</v>
      </c>
      <c r="G21" s="38" t="s">
        <v>11</v>
      </c>
      <c r="H21" s="76" t="s">
        <v>39</v>
      </c>
      <c r="I21" s="76"/>
      <c r="J21" s="67" t="s">
        <v>38</v>
      </c>
      <c r="K21" s="67" t="s">
        <v>45</v>
      </c>
      <c r="L21" s="40" t="s">
        <v>32</v>
      </c>
      <c r="M21" s="40" t="s">
        <v>12</v>
      </c>
    </row>
    <row r="22" spans="1:13" x14ac:dyDescent="0.25">
      <c r="A22" s="9">
        <v>1</v>
      </c>
      <c r="B22" s="10">
        <v>104</v>
      </c>
      <c r="C22" s="10">
        <v>10009838814</v>
      </c>
      <c r="D22" s="11" t="s">
        <v>222</v>
      </c>
      <c r="E22" s="10">
        <v>1998</v>
      </c>
      <c r="F22" s="9" t="s">
        <v>18</v>
      </c>
      <c r="G22" s="9" t="s">
        <v>80</v>
      </c>
      <c r="H22" s="12" t="s">
        <v>223</v>
      </c>
      <c r="I22" s="68">
        <v>1</v>
      </c>
      <c r="J22" s="14"/>
      <c r="K22" s="15"/>
      <c r="L22" s="9"/>
      <c r="M22" s="9" t="s">
        <v>46</v>
      </c>
    </row>
    <row r="23" spans="1:13" x14ac:dyDescent="0.25">
      <c r="A23" s="9">
        <v>2</v>
      </c>
      <c r="B23" s="10">
        <v>126</v>
      </c>
      <c r="C23" s="10">
        <v>10036061348</v>
      </c>
      <c r="D23" s="11" t="s">
        <v>234</v>
      </c>
      <c r="E23" s="10">
        <v>2001</v>
      </c>
      <c r="F23" s="9" t="s">
        <v>18</v>
      </c>
      <c r="G23" s="9" t="s">
        <v>80</v>
      </c>
      <c r="H23" s="12" t="s">
        <v>235</v>
      </c>
      <c r="I23" s="68">
        <v>7</v>
      </c>
      <c r="J23" s="14">
        <f>H23-$H$22</f>
        <v>1.0162037037037041E-4</v>
      </c>
      <c r="K23" s="15"/>
      <c r="L23" s="9"/>
      <c r="M23" s="9" t="s">
        <v>46</v>
      </c>
    </row>
    <row r="24" spans="1:13" x14ac:dyDescent="0.25">
      <c r="A24" s="9">
        <v>3</v>
      </c>
      <c r="B24" s="10">
        <v>125</v>
      </c>
      <c r="C24" s="10">
        <v>10034976160</v>
      </c>
      <c r="D24" s="11" t="s">
        <v>242</v>
      </c>
      <c r="E24" s="10">
        <v>2000</v>
      </c>
      <c r="F24" s="9" t="s">
        <v>18</v>
      </c>
      <c r="G24" s="16" t="s">
        <v>60</v>
      </c>
      <c r="H24" s="17" t="s">
        <v>243</v>
      </c>
      <c r="I24" s="68">
        <v>11</v>
      </c>
      <c r="J24" s="14">
        <f>H24-$H$22</f>
        <v>2.1384259259259273E-4</v>
      </c>
      <c r="K24" s="15"/>
      <c r="L24" s="9"/>
      <c r="M24" s="9" t="s">
        <v>46</v>
      </c>
    </row>
    <row r="25" spans="1:13" x14ac:dyDescent="0.25">
      <c r="A25" s="9">
        <v>4</v>
      </c>
      <c r="B25" s="10">
        <v>103</v>
      </c>
      <c r="C25" s="19">
        <v>10034982729</v>
      </c>
      <c r="D25" s="18" t="s">
        <v>230</v>
      </c>
      <c r="E25" s="19">
        <v>2000</v>
      </c>
      <c r="F25" s="20" t="s">
        <v>18</v>
      </c>
      <c r="G25" s="20" t="s">
        <v>102</v>
      </c>
      <c r="H25" s="41" t="s">
        <v>231</v>
      </c>
      <c r="I25" s="68">
        <v>5</v>
      </c>
      <c r="J25" s="14">
        <f>H25-$H$22</f>
        <v>6.380787037037032E-5</v>
      </c>
      <c r="K25" s="15"/>
      <c r="L25" s="9"/>
      <c r="M25" s="9" t="s">
        <v>46</v>
      </c>
    </row>
    <row r="26" spans="1:13" x14ac:dyDescent="0.25">
      <c r="A26" s="9">
        <v>5</v>
      </c>
      <c r="B26" s="10">
        <v>127</v>
      </c>
      <c r="C26" s="10">
        <v>10079311426</v>
      </c>
      <c r="D26" s="11" t="s">
        <v>238</v>
      </c>
      <c r="E26" s="10">
        <v>2001</v>
      </c>
      <c r="F26" s="9" t="s">
        <v>25</v>
      </c>
      <c r="G26" s="16" t="s">
        <v>80</v>
      </c>
      <c r="H26" s="12" t="s">
        <v>239</v>
      </c>
      <c r="I26" s="68">
        <v>9</v>
      </c>
      <c r="J26" s="14">
        <f>H26-$H$22</f>
        <v>1.8918981481481478E-4</v>
      </c>
      <c r="K26" s="15"/>
      <c r="L26" s="9"/>
      <c r="M26" s="9" t="s">
        <v>46</v>
      </c>
    </row>
    <row r="27" spans="1:13" x14ac:dyDescent="0.25">
      <c r="A27" s="9">
        <v>6</v>
      </c>
      <c r="B27" s="10">
        <v>128</v>
      </c>
      <c r="C27" s="10">
        <v>10036082465</v>
      </c>
      <c r="D27" s="11" t="s">
        <v>240</v>
      </c>
      <c r="E27" s="10">
        <v>2001</v>
      </c>
      <c r="F27" s="9" t="s">
        <v>18</v>
      </c>
      <c r="G27" s="16" t="s">
        <v>80</v>
      </c>
      <c r="H27" s="12" t="s">
        <v>241</v>
      </c>
      <c r="I27" s="68">
        <v>10</v>
      </c>
      <c r="J27" s="14">
        <f>H27-$H$22</f>
        <v>1.9694444444444447E-4</v>
      </c>
      <c r="K27" s="15"/>
      <c r="L27" s="9"/>
      <c r="M27" s="9" t="s">
        <v>46</v>
      </c>
    </row>
    <row r="28" spans="1:13" x14ac:dyDescent="0.25">
      <c r="A28" s="9">
        <v>7</v>
      </c>
      <c r="B28" s="10">
        <v>107</v>
      </c>
      <c r="C28" s="10">
        <v>10082146755</v>
      </c>
      <c r="D28" s="11" t="s">
        <v>246</v>
      </c>
      <c r="E28" s="10">
        <v>2002</v>
      </c>
      <c r="F28" s="9" t="s">
        <v>25</v>
      </c>
      <c r="G28" s="16" t="s">
        <v>57</v>
      </c>
      <c r="H28" s="17" t="s">
        <v>247</v>
      </c>
      <c r="I28" s="68">
        <v>13</v>
      </c>
      <c r="J28" s="14">
        <f>H28-$H$22</f>
        <v>2.6589120370370352E-4</v>
      </c>
      <c r="K28" s="15"/>
      <c r="L28" s="9"/>
      <c r="M28" s="9" t="s">
        <v>46</v>
      </c>
    </row>
    <row r="29" spans="1:13" x14ac:dyDescent="0.25">
      <c r="A29" s="9">
        <v>8</v>
      </c>
      <c r="B29" s="10">
        <v>108</v>
      </c>
      <c r="C29" s="10">
        <v>10059478259</v>
      </c>
      <c r="D29" s="11" t="s">
        <v>226</v>
      </c>
      <c r="E29" s="10">
        <v>2003</v>
      </c>
      <c r="F29" s="9" t="s">
        <v>18</v>
      </c>
      <c r="G29" s="9" t="s">
        <v>60</v>
      </c>
      <c r="H29" s="12" t="s">
        <v>227</v>
      </c>
      <c r="I29" s="68">
        <v>3</v>
      </c>
      <c r="J29" s="14">
        <f>H29-$H$22</f>
        <v>4.5219907407407448E-5</v>
      </c>
      <c r="K29" s="10"/>
      <c r="L29" s="9"/>
      <c r="M29" s="9" t="s">
        <v>46</v>
      </c>
    </row>
    <row r="30" spans="1:13" x14ac:dyDescent="0.25">
      <c r="A30" s="9">
        <v>9</v>
      </c>
      <c r="B30" s="10">
        <v>106</v>
      </c>
      <c r="C30" s="10">
        <v>10036041039</v>
      </c>
      <c r="D30" s="11" t="s">
        <v>228</v>
      </c>
      <c r="E30" s="10">
        <v>2002</v>
      </c>
      <c r="F30" s="9" t="s">
        <v>18</v>
      </c>
      <c r="G30" s="16" t="s">
        <v>58</v>
      </c>
      <c r="H30" s="12" t="s">
        <v>229</v>
      </c>
      <c r="I30" s="68">
        <v>4</v>
      </c>
      <c r="J30" s="14">
        <f>H30-$H$22</f>
        <v>5.9270833333333051E-5</v>
      </c>
      <c r="K30" s="15"/>
      <c r="L30" s="9"/>
      <c r="M30" s="9" t="s">
        <v>46</v>
      </c>
    </row>
    <row r="31" spans="1:13" x14ac:dyDescent="0.25">
      <c r="A31" s="9">
        <v>10</v>
      </c>
      <c r="B31" s="10">
        <v>131</v>
      </c>
      <c r="C31" s="19">
        <v>10010129410</v>
      </c>
      <c r="D31" s="18" t="s">
        <v>232</v>
      </c>
      <c r="E31" s="19">
        <v>1998</v>
      </c>
      <c r="F31" s="20" t="s">
        <v>18</v>
      </c>
      <c r="G31" s="20" t="s">
        <v>80</v>
      </c>
      <c r="H31" s="41" t="s">
        <v>233</v>
      </c>
      <c r="I31" s="68">
        <v>6</v>
      </c>
      <c r="J31" s="14">
        <f>H31-$H$22</f>
        <v>8.2928240740740618E-5</v>
      </c>
      <c r="K31" s="15"/>
      <c r="L31" s="9"/>
      <c r="M31" s="9" t="s">
        <v>46</v>
      </c>
    </row>
    <row r="32" spans="1:13" x14ac:dyDescent="0.25">
      <c r="A32" s="9">
        <v>11</v>
      </c>
      <c r="B32" s="10">
        <v>115</v>
      </c>
      <c r="C32" s="10">
        <v>10091078132</v>
      </c>
      <c r="D32" s="11" t="s">
        <v>250</v>
      </c>
      <c r="E32" s="10">
        <v>2003</v>
      </c>
      <c r="F32" s="9" t="s">
        <v>25</v>
      </c>
      <c r="G32" s="16" t="s">
        <v>60</v>
      </c>
      <c r="H32" s="17" t="s">
        <v>251</v>
      </c>
      <c r="I32" s="68">
        <v>15</v>
      </c>
      <c r="J32" s="14">
        <f>H32-$H$22</f>
        <v>2.7799768518518495E-4</v>
      </c>
      <c r="K32" s="15"/>
      <c r="L32" s="9"/>
      <c r="M32" s="9" t="s">
        <v>46</v>
      </c>
    </row>
    <row r="33" spans="1:13" x14ac:dyDescent="0.25">
      <c r="A33" s="9">
        <v>12</v>
      </c>
      <c r="B33" s="10">
        <v>135</v>
      </c>
      <c r="C33" s="10">
        <v>10090420350</v>
      </c>
      <c r="D33" s="11" t="s">
        <v>270</v>
      </c>
      <c r="E33" s="10">
        <v>2006</v>
      </c>
      <c r="F33" s="9" t="s">
        <v>25</v>
      </c>
      <c r="G33" s="16" t="s">
        <v>41</v>
      </c>
      <c r="H33" s="12" t="s">
        <v>271</v>
      </c>
      <c r="I33" s="68">
        <v>25</v>
      </c>
      <c r="J33" s="14">
        <f>H33-$H$22</f>
        <v>3.5013888888888855E-4</v>
      </c>
      <c r="K33" s="15"/>
      <c r="L33" s="9"/>
      <c r="M33" s="9" t="s">
        <v>46</v>
      </c>
    </row>
    <row r="34" spans="1:13" x14ac:dyDescent="0.25">
      <c r="A34" s="9">
        <v>13</v>
      </c>
      <c r="B34" s="10">
        <v>105</v>
      </c>
      <c r="C34" s="19">
        <v>10097347665</v>
      </c>
      <c r="D34" s="18" t="s">
        <v>248</v>
      </c>
      <c r="E34" s="19">
        <v>2006</v>
      </c>
      <c r="F34" s="20" t="s">
        <v>25</v>
      </c>
      <c r="G34" s="20" t="s">
        <v>60</v>
      </c>
      <c r="H34" s="41" t="s">
        <v>249</v>
      </c>
      <c r="I34" s="68">
        <v>14</v>
      </c>
      <c r="J34" s="14">
        <f>H34-$H$22</f>
        <v>2.7321759259259226E-4</v>
      </c>
      <c r="K34" s="15"/>
      <c r="L34" s="9"/>
      <c r="M34" s="9" t="s">
        <v>46</v>
      </c>
    </row>
    <row r="35" spans="1:13" x14ac:dyDescent="0.25">
      <c r="A35" s="9">
        <v>14</v>
      </c>
      <c r="B35" s="10">
        <v>111</v>
      </c>
      <c r="C35" s="10">
        <v>10100048107</v>
      </c>
      <c r="D35" s="11" t="s">
        <v>254</v>
      </c>
      <c r="E35" s="10">
        <v>2005</v>
      </c>
      <c r="F35" s="9" t="s">
        <v>25</v>
      </c>
      <c r="G35" s="16" t="s">
        <v>60</v>
      </c>
      <c r="H35" s="12" t="s">
        <v>255</v>
      </c>
      <c r="I35" s="68">
        <v>17</v>
      </c>
      <c r="J35" s="14">
        <f>H35-$H$22</f>
        <v>3.0783564814814823E-4</v>
      </c>
      <c r="K35" s="15"/>
      <c r="L35" s="9"/>
      <c r="M35" s="9" t="s">
        <v>46</v>
      </c>
    </row>
    <row r="36" spans="1:13" x14ac:dyDescent="0.25">
      <c r="A36" s="9">
        <v>15</v>
      </c>
      <c r="B36" s="10">
        <v>117</v>
      </c>
      <c r="C36" s="10">
        <v>10015878880</v>
      </c>
      <c r="D36" s="11" t="s">
        <v>262</v>
      </c>
      <c r="E36" s="10">
        <v>1997</v>
      </c>
      <c r="F36" s="9" t="s">
        <v>18</v>
      </c>
      <c r="G36" s="16" t="s">
        <v>95</v>
      </c>
      <c r="H36" s="17" t="s">
        <v>263</v>
      </c>
      <c r="I36" s="68">
        <v>21</v>
      </c>
      <c r="J36" s="14">
        <f>H36-$H$22</f>
        <v>3.2069444444444463E-4</v>
      </c>
      <c r="K36" s="15"/>
      <c r="L36" s="9"/>
      <c r="M36" s="9" t="s">
        <v>46</v>
      </c>
    </row>
    <row r="37" spans="1:13" x14ac:dyDescent="0.25">
      <c r="A37" s="9">
        <v>16</v>
      </c>
      <c r="B37" s="10">
        <v>102</v>
      </c>
      <c r="C37" s="10">
        <v>10036084788</v>
      </c>
      <c r="D37" s="11" t="s">
        <v>224</v>
      </c>
      <c r="E37" s="10">
        <v>2003</v>
      </c>
      <c r="F37" s="9" t="s">
        <v>18</v>
      </c>
      <c r="G37" s="16" t="s">
        <v>40</v>
      </c>
      <c r="H37" s="12" t="s">
        <v>225</v>
      </c>
      <c r="I37" s="68">
        <v>2</v>
      </c>
      <c r="J37" s="14">
        <f>H37-$H$22</f>
        <v>3.6064814814814727E-5</v>
      </c>
      <c r="K37" s="15"/>
      <c r="L37" s="9"/>
      <c r="M37" s="9" t="s">
        <v>46</v>
      </c>
    </row>
    <row r="38" spans="1:13" x14ac:dyDescent="0.25">
      <c r="A38" s="9">
        <v>17</v>
      </c>
      <c r="B38" s="10">
        <v>110</v>
      </c>
      <c r="C38" s="19">
        <v>10059833523</v>
      </c>
      <c r="D38" s="18" t="s">
        <v>244</v>
      </c>
      <c r="E38" s="19">
        <v>2004</v>
      </c>
      <c r="F38" s="20" t="s">
        <v>25</v>
      </c>
      <c r="G38" s="20" t="s">
        <v>57</v>
      </c>
      <c r="H38" s="41" t="s">
        <v>245</v>
      </c>
      <c r="I38" s="68">
        <v>12</v>
      </c>
      <c r="J38" s="14">
        <f>H38-$H$22</f>
        <v>2.5211805555555578E-4</v>
      </c>
      <c r="K38" s="15"/>
      <c r="L38" s="9"/>
      <c r="M38" s="9" t="s">
        <v>46</v>
      </c>
    </row>
    <row r="39" spans="1:13" x14ac:dyDescent="0.25">
      <c r="A39" s="9">
        <v>18</v>
      </c>
      <c r="B39" s="10">
        <v>123</v>
      </c>
      <c r="C39" s="19">
        <v>10080037209</v>
      </c>
      <c r="D39" s="18" t="s">
        <v>252</v>
      </c>
      <c r="E39" s="19">
        <v>2005</v>
      </c>
      <c r="F39" s="20" t="s">
        <v>25</v>
      </c>
      <c r="G39" s="20" t="s">
        <v>58</v>
      </c>
      <c r="H39" s="41" t="s">
        <v>253</v>
      </c>
      <c r="I39" s="68">
        <v>16</v>
      </c>
      <c r="J39" s="14">
        <f>H39-$H$22</f>
        <v>2.9814814814814808E-4</v>
      </c>
      <c r="K39" s="15"/>
      <c r="L39" s="9"/>
      <c r="M39" s="9" t="s">
        <v>46</v>
      </c>
    </row>
    <row r="40" spans="1:13" x14ac:dyDescent="0.25">
      <c r="A40" s="9">
        <v>19</v>
      </c>
      <c r="B40" s="10">
        <v>114</v>
      </c>
      <c r="C40" s="10">
        <v>10001468118</v>
      </c>
      <c r="D40" s="11" t="s">
        <v>258</v>
      </c>
      <c r="E40" s="10">
        <v>1980</v>
      </c>
      <c r="F40" s="9" t="s">
        <v>18</v>
      </c>
      <c r="G40" s="16" t="s">
        <v>95</v>
      </c>
      <c r="H40" s="12" t="s">
        <v>259</v>
      </c>
      <c r="I40" s="68">
        <v>19</v>
      </c>
      <c r="J40" s="14">
        <f>H40-$H$22</f>
        <v>3.1468749999999986E-4</v>
      </c>
      <c r="K40" s="15"/>
      <c r="L40" s="9"/>
      <c r="M40" s="9" t="s">
        <v>46</v>
      </c>
    </row>
    <row r="41" spans="1:13" x14ac:dyDescent="0.25">
      <c r="A41" s="9">
        <v>20</v>
      </c>
      <c r="B41" s="10">
        <v>122</v>
      </c>
      <c r="C41" s="19">
        <v>10096458093</v>
      </c>
      <c r="D41" s="18" t="s">
        <v>260</v>
      </c>
      <c r="E41" s="19">
        <v>2004</v>
      </c>
      <c r="F41" s="20" t="s">
        <v>25</v>
      </c>
      <c r="G41" s="20" t="s">
        <v>62</v>
      </c>
      <c r="H41" s="41" t="s">
        <v>261</v>
      </c>
      <c r="I41" s="68">
        <v>20</v>
      </c>
      <c r="J41" s="14">
        <f>H41-$H$22</f>
        <v>3.1983796296296274E-4</v>
      </c>
      <c r="K41" s="15"/>
      <c r="L41" s="9"/>
      <c r="M41" s="9" t="s">
        <v>46</v>
      </c>
    </row>
    <row r="42" spans="1:13" x14ac:dyDescent="0.25">
      <c r="A42" s="9">
        <v>21</v>
      </c>
      <c r="B42" s="10">
        <v>113</v>
      </c>
      <c r="C42" s="19">
        <v>10101751465</v>
      </c>
      <c r="D42" s="18" t="s">
        <v>264</v>
      </c>
      <c r="E42" s="19">
        <v>2005</v>
      </c>
      <c r="F42" s="20" t="s">
        <v>25</v>
      </c>
      <c r="G42" s="20" t="s">
        <v>58</v>
      </c>
      <c r="H42" s="41" t="s">
        <v>265</v>
      </c>
      <c r="I42" s="68">
        <v>22</v>
      </c>
      <c r="J42" s="14">
        <f>H42-$H$22</f>
        <v>3.2971064814814799E-4</v>
      </c>
      <c r="K42" s="15"/>
      <c r="L42" s="9"/>
      <c r="M42" s="9" t="s">
        <v>46</v>
      </c>
    </row>
    <row r="43" spans="1:13" x14ac:dyDescent="0.25">
      <c r="A43" s="9">
        <v>22</v>
      </c>
      <c r="B43" s="10">
        <v>124</v>
      </c>
      <c r="C43" s="10">
        <v>10124277693</v>
      </c>
      <c r="D43" s="11" t="s">
        <v>266</v>
      </c>
      <c r="E43" s="10">
        <v>2004</v>
      </c>
      <c r="F43" s="9" t="s">
        <v>25</v>
      </c>
      <c r="G43" s="16" t="s">
        <v>102</v>
      </c>
      <c r="H43" s="12" t="s">
        <v>267</v>
      </c>
      <c r="I43" s="68">
        <v>23</v>
      </c>
      <c r="J43" s="14">
        <f>H43-$H$22</f>
        <v>3.3127314814814825E-4</v>
      </c>
      <c r="K43" s="15"/>
      <c r="L43" s="9"/>
      <c r="M43" s="9" t="s">
        <v>46</v>
      </c>
    </row>
    <row r="44" spans="1:13" x14ac:dyDescent="0.25">
      <c r="A44" s="9">
        <v>23</v>
      </c>
      <c r="B44" s="10">
        <v>129</v>
      </c>
      <c r="C44" s="19">
        <v>10051011371</v>
      </c>
      <c r="D44" s="18" t="s">
        <v>268</v>
      </c>
      <c r="E44" s="19">
        <v>2001</v>
      </c>
      <c r="F44" s="20" t="s">
        <v>25</v>
      </c>
      <c r="G44" s="20" t="s">
        <v>41</v>
      </c>
      <c r="H44" s="41" t="s">
        <v>269</v>
      </c>
      <c r="I44" s="68">
        <v>24</v>
      </c>
      <c r="J44" s="14">
        <f>H44-$H$22</f>
        <v>3.3466435185185162E-4</v>
      </c>
      <c r="K44" s="15"/>
      <c r="L44" s="9"/>
      <c r="M44" s="9" t="s">
        <v>46</v>
      </c>
    </row>
    <row r="45" spans="1:13" x14ac:dyDescent="0.25">
      <c r="A45" s="9">
        <v>24</v>
      </c>
      <c r="B45" s="10">
        <v>132</v>
      </c>
      <c r="C45" s="19">
        <v>10093059356</v>
      </c>
      <c r="D45" s="18" t="s">
        <v>282</v>
      </c>
      <c r="E45" s="19">
        <v>2002</v>
      </c>
      <c r="F45" s="20" t="s">
        <v>18</v>
      </c>
      <c r="G45" s="20" t="s">
        <v>102</v>
      </c>
      <c r="H45" s="41" t="s">
        <v>283</v>
      </c>
      <c r="I45" s="68">
        <v>31</v>
      </c>
      <c r="J45" s="14">
        <f>H45-$H$22</f>
        <v>5.1753472222222218E-4</v>
      </c>
      <c r="K45" s="15"/>
      <c r="L45" s="9"/>
      <c r="M45" s="9" t="s">
        <v>46</v>
      </c>
    </row>
    <row r="46" spans="1:13" x14ac:dyDescent="0.25">
      <c r="A46" s="9">
        <v>25</v>
      </c>
      <c r="B46" s="10">
        <v>134</v>
      </c>
      <c r="C46" s="19">
        <v>10091964468</v>
      </c>
      <c r="D46" s="18" t="s">
        <v>236</v>
      </c>
      <c r="E46" s="19">
        <v>2006</v>
      </c>
      <c r="F46" s="20" t="s">
        <v>25</v>
      </c>
      <c r="G46" s="20" t="s">
        <v>68</v>
      </c>
      <c r="H46" s="41" t="s">
        <v>237</v>
      </c>
      <c r="I46" s="68">
        <v>8</v>
      </c>
      <c r="J46" s="14">
        <f>H46-$H$22</f>
        <v>1.5032407407407399E-4</v>
      </c>
      <c r="K46" s="15"/>
      <c r="L46" s="9"/>
      <c r="M46" s="9" t="s">
        <v>46</v>
      </c>
    </row>
    <row r="47" spans="1:13" x14ac:dyDescent="0.25">
      <c r="A47" s="9">
        <v>26</v>
      </c>
      <c r="B47" s="10">
        <v>137</v>
      </c>
      <c r="C47" s="10">
        <v>10130810443</v>
      </c>
      <c r="D47" s="11" t="s">
        <v>256</v>
      </c>
      <c r="E47" s="10">
        <v>2006</v>
      </c>
      <c r="F47" s="9" t="s">
        <v>27</v>
      </c>
      <c r="G47" s="16" t="s">
        <v>80</v>
      </c>
      <c r="H47" s="12" t="s">
        <v>257</v>
      </c>
      <c r="I47" s="68">
        <v>18</v>
      </c>
      <c r="J47" s="14">
        <f>H47-$H$22</f>
        <v>3.1378472222222224E-4</v>
      </c>
      <c r="K47" s="15"/>
      <c r="L47" s="9"/>
      <c r="M47" s="9" t="s">
        <v>46</v>
      </c>
    </row>
    <row r="48" spans="1:13" x14ac:dyDescent="0.25">
      <c r="A48" s="9">
        <v>27</v>
      </c>
      <c r="B48" s="10">
        <v>109</v>
      </c>
      <c r="C48" s="19">
        <v>10092258906</v>
      </c>
      <c r="D48" s="18" t="s">
        <v>272</v>
      </c>
      <c r="E48" s="19">
        <v>2004</v>
      </c>
      <c r="F48" s="20" t="s">
        <v>25</v>
      </c>
      <c r="G48" s="20" t="s">
        <v>40</v>
      </c>
      <c r="H48" s="41" t="s">
        <v>273</v>
      </c>
      <c r="I48" s="68">
        <v>26</v>
      </c>
      <c r="J48" s="14">
        <f>H48-$H$22</f>
        <v>3.8697916666666655E-4</v>
      </c>
      <c r="K48" s="15"/>
      <c r="L48" s="9"/>
      <c r="M48" s="9" t="s">
        <v>46</v>
      </c>
    </row>
    <row r="49" spans="1:13" x14ac:dyDescent="0.25">
      <c r="A49" s="9">
        <v>28</v>
      </c>
      <c r="B49" s="10">
        <v>130</v>
      </c>
      <c r="C49" s="10">
        <v>10056454788</v>
      </c>
      <c r="D49" s="11" t="s">
        <v>274</v>
      </c>
      <c r="E49" s="10">
        <v>2004</v>
      </c>
      <c r="F49" s="9" t="s">
        <v>18</v>
      </c>
      <c r="G49" s="16" t="s">
        <v>80</v>
      </c>
      <c r="H49" s="17" t="s">
        <v>275</v>
      </c>
      <c r="I49" s="68">
        <v>27</v>
      </c>
      <c r="J49" s="14">
        <f>H49-$H$22</f>
        <v>3.9493055555555549E-4</v>
      </c>
      <c r="K49" s="15"/>
      <c r="L49" s="9"/>
      <c r="M49" s="9" t="s">
        <v>46</v>
      </c>
    </row>
    <row r="50" spans="1:13" x14ac:dyDescent="0.25">
      <c r="A50" s="9">
        <v>29</v>
      </c>
      <c r="B50" s="10">
        <v>133</v>
      </c>
      <c r="C50" s="19">
        <v>10091318814</v>
      </c>
      <c r="D50" s="18" t="s">
        <v>276</v>
      </c>
      <c r="E50" s="19">
        <v>2005</v>
      </c>
      <c r="F50" s="20" t="s">
        <v>25</v>
      </c>
      <c r="G50" s="20" t="s">
        <v>80</v>
      </c>
      <c r="H50" s="41" t="s">
        <v>277</v>
      </c>
      <c r="I50" s="68">
        <v>28</v>
      </c>
      <c r="J50" s="14">
        <f>H50-$H$22</f>
        <v>4.0020833333333315E-4</v>
      </c>
      <c r="K50" s="15"/>
      <c r="L50" s="9"/>
      <c r="M50" s="9" t="s">
        <v>46</v>
      </c>
    </row>
    <row r="51" spans="1:13" x14ac:dyDescent="0.25">
      <c r="A51" s="9">
        <v>30</v>
      </c>
      <c r="B51" s="10">
        <v>118</v>
      </c>
      <c r="C51" s="19">
        <v>10089791365</v>
      </c>
      <c r="D51" s="18" t="s">
        <v>278</v>
      </c>
      <c r="E51" s="19">
        <v>2006</v>
      </c>
      <c r="F51" s="20" t="s">
        <v>25</v>
      </c>
      <c r="G51" s="20" t="s">
        <v>59</v>
      </c>
      <c r="H51" s="41" t="s">
        <v>279</v>
      </c>
      <c r="I51" s="68">
        <v>29</v>
      </c>
      <c r="J51" s="14">
        <f>H51-$H$22</f>
        <v>4.6850694444444414E-4</v>
      </c>
      <c r="K51" s="15"/>
      <c r="L51" s="9"/>
      <c r="M51" s="9" t="s">
        <v>46</v>
      </c>
    </row>
    <row r="52" spans="1:13" x14ac:dyDescent="0.25">
      <c r="A52" s="9">
        <v>31</v>
      </c>
      <c r="B52" s="10">
        <v>121</v>
      </c>
      <c r="C52" s="19">
        <v>10055579162</v>
      </c>
      <c r="D52" s="18" t="s">
        <v>280</v>
      </c>
      <c r="E52" s="19">
        <v>2004</v>
      </c>
      <c r="F52" s="20" t="s">
        <v>25</v>
      </c>
      <c r="G52" s="20" t="s">
        <v>41</v>
      </c>
      <c r="H52" s="41" t="s">
        <v>281</v>
      </c>
      <c r="I52" s="68">
        <v>30</v>
      </c>
      <c r="J52" s="14">
        <f>H52-$H$22</f>
        <v>4.8802083333333336E-4</v>
      </c>
      <c r="K52" s="15"/>
      <c r="L52" s="9"/>
      <c r="M52" s="9" t="s">
        <v>46</v>
      </c>
    </row>
    <row r="53" spans="1:13" x14ac:dyDescent="0.25">
      <c r="A53" s="60">
        <v>32</v>
      </c>
      <c r="B53" s="59">
        <v>136</v>
      </c>
      <c r="C53" s="64">
        <v>10128681291</v>
      </c>
      <c r="D53" s="63" t="s">
        <v>284</v>
      </c>
      <c r="E53" s="64">
        <v>2006</v>
      </c>
      <c r="F53" s="65" t="s">
        <v>25</v>
      </c>
      <c r="G53" s="65" t="s">
        <v>57</v>
      </c>
      <c r="H53" s="66" t="s">
        <v>285</v>
      </c>
      <c r="I53" s="58">
        <v>32</v>
      </c>
      <c r="J53" s="61">
        <f>H53-$H$22</f>
        <v>5.1957175925925912E-4</v>
      </c>
      <c r="K53" s="62"/>
      <c r="L53" s="60"/>
      <c r="M53" s="60" t="s">
        <v>46</v>
      </c>
    </row>
    <row r="54" spans="1:13" x14ac:dyDescent="0.25">
      <c r="A54" s="9">
        <v>33</v>
      </c>
      <c r="B54" s="10">
        <v>119</v>
      </c>
      <c r="C54" s="19">
        <v>10091855041</v>
      </c>
      <c r="D54" s="18" t="s">
        <v>286</v>
      </c>
      <c r="E54" s="19">
        <v>2006</v>
      </c>
      <c r="F54" s="20" t="s">
        <v>27</v>
      </c>
      <c r="G54" s="20" t="s">
        <v>59</v>
      </c>
      <c r="H54" s="41" t="s">
        <v>287</v>
      </c>
      <c r="I54" s="68">
        <v>33</v>
      </c>
      <c r="J54" s="14">
        <f t="shared" ref="J24:J56" si="0">H54-$H$22</f>
        <v>5.6100694444444427E-4</v>
      </c>
      <c r="K54" s="15"/>
      <c r="L54" s="9"/>
      <c r="M54" s="9" t="s">
        <v>47</v>
      </c>
    </row>
    <row r="55" spans="1:13" x14ac:dyDescent="0.25">
      <c r="A55" s="9">
        <v>34</v>
      </c>
      <c r="B55" s="10">
        <v>112</v>
      </c>
      <c r="C55" s="19">
        <v>10062192845</v>
      </c>
      <c r="D55" s="18" t="s">
        <v>288</v>
      </c>
      <c r="E55" s="19">
        <v>2003</v>
      </c>
      <c r="F55" s="20" t="s">
        <v>27</v>
      </c>
      <c r="G55" s="20" t="s">
        <v>60</v>
      </c>
      <c r="H55" s="41" t="s">
        <v>289</v>
      </c>
      <c r="I55" s="68">
        <v>34</v>
      </c>
      <c r="J55" s="14">
        <f t="shared" si="0"/>
        <v>6.0523148148148133E-4</v>
      </c>
      <c r="K55" s="15"/>
      <c r="L55" s="9"/>
      <c r="M55" s="9" t="s">
        <v>47</v>
      </c>
    </row>
    <row r="56" spans="1:13" x14ac:dyDescent="0.25">
      <c r="A56" s="9">
        <v>35</v>
      </c>
      <c r="B56" s="10">
        <v>138</v>
      </c>
      <c r="C56" s="19">
        <v>10095662592</v>
      </c>
      <c r="D56" s="18" t="s">
        <v>290</v>
      </c>
      <c r="E56" s="19">
        <v>2006</v>
      </c>
      <c r="F56" s="20" t="s">
        <v>25</v>
      </c>
      <c r="G56" s="20" t="s">
        <v>41</v>
      </c>
      <c r="H56" s="41" t="s">
        <v>291</v>
      </c>
      <c r="I56" s="68">
        <v>35</v>
      </c>
      <c r="J56" s="14">
        <f t="shared" si="0"/>
        <v>6.4717592592592604E-4</v>
      </c>
      <c r="K56" s="15"/>
      <c r="L56" s="9"/>
      <c r="M56" s="9" t="s">
        <v>47</v>
      </c>
    </row>
    <row r="57" spans="1:13" x14ac:dyDescent="0.25">
      <c r="A57" s="9" t="s">
        <v>292</v>
      </c>
      <c r="B57" s="10">
        <v>120</v>
      </c>
      <c r="C57" s="19">
        <v>10083943275</v>
      </c>
      <c r="D57" s="18" t="s">
        <v>293</v>
      </c>
      <c r="E57" s="19">
        <v>2005</v>
      </c>
      <c r="F57" s="20" t="s">
        <v>18</v>
      </c>
      <c r="G57" s="20" t="s">
        <v>80</v>
      </c>
      <c r="H57" s="41"/>
      <c r="I57" s="68"/>
      <c r="J57" s="14"/>
      <c r="K57" s="15"/>
      <c r="L57" s="9"/>
      <c r="M57" s="9" t="s">
        <v>47</v>
      </c>
    </row>
    <row r="58" spans="1:13" x14ac:dyDescent="0.25">
      <c r="A58" s="9" t="s">
        <v>294</v>
      </c>
      <c r="B58" s="10">
        <v>116</v>
      </c>
      <c r="C58" s="19">
        <v>10036097834</v>
      </c>
      <c r="D58" s="18" t="s">
        <v>295</v>
      </c>
      <c r="E58" s="19">
        <v>2003</v>
      </c>
      <c r="F58" s="20" t="s">
        <v>25</v>
      </c>
      <c r="G58" s="20" t="s">
        <v>58</v>
      </c>
      <c r="H58" s="41"/>
      <c r="I58" s="68"/>
      <c r="J58" s="14"/>
      <c r="K58" s="15"/>
      <c r="L58" s="9"/>
      <c r="M58" s="9" t="s">
        <v>47</v>
      </c>
    </row>
    <row r="59" spans="1:13" ht="16.5" customHeight="1" x14ac:dyDescent="0.3">
      <c r="A59" s="52"/>
      <c r="B59" s="53"/>
      <c r="C59" s="53"/>
      <c r="D59" s="54"/>
      <c r="E59" s="55"/>
      <c r="F59" s="56"/>
      <c r="G59" s="55"/>
      <c r="H59" s="57"/>
      <c r="I59" s="57"/>
      <c r="J59" s="57"/>
      <c r="K59" s="57"/>
      <c r="L59" s="57"/>
      <c r="M59" s="57"/>
    </row>
    <row r="60" spans="1:13" x14ac:dyDescent="0.25">
      <c r="A60" s="78" t="s">
        <v>3</v>
      </c>
      <c r="B60" s="78"/>
      <c r="C60" s="78"/>
      <c r="D60" s="78"/>
      <c r="E60" s="42"/>
      <c r="F60" s="42"/>
      <c r="G60" s="78" t="s">
        <v>4</v>
      </c>
      <c r="H60" s="78"/>
      <c r="I60" s="78"/>
      <c r="J60" s="78"/>
      <c r="K60" s="78"/>
      <c r="L60" s="78"/>
      <c r="M60" s="78"/>
    </row>
    <row r="61" spans="1:13" x14ac:dyDescent="0.25">
      <c r="A61" s="46" t="s">
        <v>64</v>
      </c>
      <c r="B61" s="68"/>
      <c r="C61" s="47"/>
      <c r="D61" s="68"/>
      <c r="E61" s="68"/>
      <c r="F61" s="68"/>
      <c r="G61" s="48" t="s">
        <v>26</v>
      </c>
      <c r="H61" s="68">
        <v>10</v>
      </c>
      <c r="I61" s="68"/>
      <c r="J61" s="68"/>
      <c r="K61" s="68"/>
      <c r="L61" s="48" t="s">
        <v>24</v>
      </c>
      <c r="M61" s="49">
        <f>COUNTIF(F$21:F168,"ЗМС")</f>
        <v>0</v>
      </c>
    </row>
    <row r="62" spans="1:13" x14ac:dyDescent="0.25">
      <c r="A62" s="46" t="s">
        <v>65</v>
      </c>
      <c r="B62" s="68"/>
      <c r="C62" s="50"/>
      <c r="D62" s="68"/>
      <c r="E62" s="68"/>
      <c r="F62" s="68"/>
      <c r="G62" s="48" t="s">
        <v>19</v>
      </c>
      <c r="H62" s="7">
        <f>H63+H67</f>
        <v>37</v>
      </c>
      <c r="I62" s="7"/>
      <c r="J62" s="7"/>
      <c r="K62" s="7"/>
      <c r="L62" s="48" t="s">
        <v>17</v>
      </c>
      <c r="M62" s="49">
        <f>COUNTIF(F$21:F168,"МСМК")</f>
        <v>0</v>
      </c>
    </row>
    <row r="63" spans="1:13" x14ac:dyDescent="0.25">
      <c r="A63" s="46" t="s">
        <v>66</v>
      </c>
      <c r="B63" s="68"/>
      <c r="C63" s="32"/>
      <c r="D63" s="68"/>
      <c r="E63" s="68"/>
      <c r="F63" s="68"/>
      <c r="G63" s="48" t="s">
        <v>20</v>
      </c>
      <c r="H63" s="7">
        <f>H64+H65+H66</f>
        <v>36</v>
      </c>
      <c r="I63" s="7"/>
      <c r="J63" s="7"/>
      <c r="K63" s="7"/>
      <c r="L63" s="48" t="s">
        <v>18</v>
      </c>
      <c r="M63" s="49">
        <f>COUNTIF(F$21:F58,"МС")</f>
        <v>14</v>
      </c>
    </row>
    <row r="64" spans="1:13" x14ac:dyDescent="0.25">
      <c r="A64" s="46" t="s">
        <v>67</v>
      </c>
      <c r="B64" s="68"/>
      <c r="C64" s="32"/>
      <c r="D64" s="68"/>
      <c r="E64" s="68"/>
      <c r="F64" s="68"/>
      <c r="G64" s="48" t="s">
        <v>21</v>
      </c>
      <c r="H64" s="7">
        <f>COUNT(A10:A123)</f>
        <v>35</v>
      </c>
      <c r="I64" s="7"/>
      <c r="J64" s="7"/>
      <c r="K64" s="7"/>
      <c r="L64" s="48" t="s">
        <v>25</v>
      </c>
      <c r="M64" s="49">
        <f>COUNTIF(F$20:F58,"КМС")</f>
        <v>20</v>
      </c>
    </row>
    <row r="65" spans="1:13" x14ac:dyDescent="0.25">
      <c r="A65" s="51"/>
      <c r="B65" s="68"/>
      <c r="C65" s="32"/>
      <c r="D65" s="68"/>
      <c r="E65" s="5"/>
      <c r="F65" s="5"/>
      <c r="G65" s="48" t="s">
        <v>22</v>
      </c>
      <c r="H65" s="7">
        <f>COUNTIF(A10:A122,"НФ")</f>
        <v>0</v>
      </c>
      <c r="I65" s="7"/>
      <c r="J65" s="7"/>
      <c r="K65" s="7"/>
      <c r="L65" s="48" t="s">
        <v>27</v>
      </c>
      <c r="M65" s="49">
        <f>COUNTIF(F$22:F169,"1 СР")</f>
        <v>3</v>
      </c>
    </row>
    <row r="66" spans="1:13" x14ac:dyDescent="0.25">
      <c r="A66" s="5"/>
      <c r="B66" s="5"/>
      <c r="C66" s="5"/>
      <c r="D66" s="68"/>
      <c r="E66" s="5"/>
      <c r="F66" s="5"/>
      <c r="G66" s="48" t="s">
        <v>29</v>
      </c>
      <c r="H66" s="7">
        <f>COUNTIF(A10:A122,"ДСКВ")</f>
        <v>1</v>
      </c>
      <c r="I66" s="7"/>
      <c r="J66" s="7"/>
      <c r="K66" s="7"/>
      <c r="L66" s="48" t="s">
        <v>36</v>
      </c>
      <c r="M66" s="49">
        <f>COUNTIF(F$22:F170,"2 СР")</f>
        <v>0</v>
      </c>
    </row>
    <row r="67" spans="1:13" x14ac:dyDescent="0.25">
      <c r="A67" s="68"/>
      <c r="B67" s="68"/>
      <c r="C67" s="68"/>
      <c r="D67" s="68"/>
      <c r="E67" s="68"/>
      <c r="F67" s="68"/>
      <c r="G67" s="48" t="s">
        <v>23</v>
      </c>
      <c r="H67" s="7">
        <f>COUNTIF(A10:A122,"НС")</f>
        <v>1</v>
      </c>
      <c r="I67" s="7"/>
      <c r="J67" s="7"/>
      <c r="K67" s="7"/>
      <c r="L67" s="48" t="s">
        <v>35</v>
      </c>
      <c r="M67" s="49">
        <f>COUNTIF(F$22:F171,"3 СР")</f>
        <v>0</v>
      </c>
    </row>
    <row r="68" spans="1:13" ht="5.25" customHeight="1" x14ac:dyDescent="0.25">
      <c r="A68" s="43"/>
      <c r="B68" s="43"/>
      <c r="C68" s="43"/>
      <c r="D68" s="43"/>
      <c r="E68" s="43"/>
      <c r="F68" s="43"/>
      <c r="G68" s="5"/>
      <c r="H68" s="44"/>
      <c r="I68" s="44"/>
      <c r="J68" s="44"/>
      <c r="K68" s="44"/>
      <c r="L68" s="45"/>
      <c r="M68" s="45"/>
    </row>
    <row r="69" spans="1:13" x14ac:dyDescent="0.25">
      <c r="A69" s="42"/>
      <c r="B69" s="42"/>
      <c r="C69" s="78" t="s">
        <v>37</v>
      </c>
      <c r="D69" s="78"/>
      <c r="E69" s="78" t="s">
        <v>9</v>
      </c>
      <c r="F69" s="78"/>
      <c r="G69" s="78"/>
      <c r="H69" s="78" t="s">
        <v>34</v>
      </c>
      <c r="I69" s="78"/>
      <c r="J69" s="78"/>
      <c r="K69" s="78"/>
      <c r="L69" s="78"/>
      <c r="M69" s="42"/>
    </row>
    <row r="70" spans="1:13" x14ac:dyDescent="0.25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</row>
    <row r="71" spans="1:13" x14ac:dyDescent="0.25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1:13" x14ac:dyDescent="0.2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1:13" x14ac:dyDescent="0.2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1:13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1:13" ht="13" customHeight="1" x14ac:dyDescent="0.25">
      <c r="A75" s="5" t="str">
        <f>G16</f>
        <v/>
      </c>
      <c r="B75" s="5"/>
      <c r="C75" s="77" t="str">
        <f>G19</f>
        <v>БЕСЧАСТНОВ А.А. (ВК, г. Москва)</v>
      </c>
      <c r="D75" s="77"/>
      <c r="E75" s="77" t="str">
        <f>G17</f>
        <v>СМИРНОВ Д.В. (1 кат., Чувашская Республика)</v>
      </c>
      <c r="F75" s="77"/>
      <c r="G75" s="77"/>
      <c r="H75" s="77" t="str">
        <f>G18</f>
        <v>АФАНАСЬЕВА Е.А. (ВК, Свердловская область)</v>
      </c>
      <c r="I75" s="77"/>
      <c r="J75" s="77"/>
      <c r="K75" s="77"/>
      <c r="L75" s="77"/>
      <c r="M75" s="5"/>
    </row>
  </sheetData>
  <sortState xmlns:xlrd2="http://schemas.microsoft.com/office/spreadsheetml/2017/richdata2" ref="A22:P53">
    <sortCondition ref="A22:A53"/>
  </sortState>
  <mergeCells count="28">
    <mergeCell ref="C75:D75"/>
    <mergeCell ref="E75:G75"/>
    <mergeCell ref="H75:L75"/>
    <mergeCell ref="A60:D60"/>
    <mergeCell ref="G60:M60"/>
    <mergeCell ref="C69:D69"/>
    <mergeCell ref="E69:G69"/>
    <mergeCell ref="H69:L69"/>
    <mergeCell ref="A70:E70"/>
    <mergeCell ref="F70:M70"/>
    <mergeCell ref="A13:D13"/>
    <mergeCell ref="A14:D14"/>
    <mergeCell ref="A15:G15"/>
    <mergeCell ref="H15:M15"/>
    <mergeCell ref="H16:M16"/>
    <mergeCell ref="H21:I21"/>
    <mergeCell ref="A7:M7"/>
    <mergeCell ref="A8:M8"/>
    <mergeCell ref="A9:M9"/>
    <mergeCell ref="A10:M10"/>
    <mergeCell ref="A11:M11"/>
    <mergeCell ref="A12:M12"/>
    <mergeCell ref="A1:M1"/>
    <mergeCell ref="A2:M2"/>
    <mergeCell ref="A3:M3"/>
    <mergeCell ref="A4:M4"/>
    <mergeCell ref="A5:M5"/>
    <mergeCell ref="A6:M6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65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</vt:lpstr>
      <vt:lpstr>Ж</vt:lpstr>
      <vt:lpstr>Ж!Заголовки_для_печати</vt:lpstr>
      <vt:lpstr>М!Заголовки_для_печати</vt:lpstr>
      <vt:lpstr>Ж!Область_печати</vt:lpstr>
      <vt:lpstr>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2021-12-22T10:34:44Z</cp:lastPrinted>
  <dcterms:created xsi:type="dcterms:W3CDTF">1996-10-08T23:32:33Z</dcterms:created>
  <dcterms:modified xsi:type="dcterms:W3CDTF">2023-03-28T08:47:05Z</dcterms:modified>
</cp:coreProperties>
</file>