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время'!$A$1:$K$81</definedName>
  </definedNames>
  <calcPr calcId="145621"/>
</workbook>
</file>

<file path=xl/calcChain.xml><?xml version="1.0" encoding="utf-8"?>
<calcChain xmlns="http://schemas.openxmlformats.org/spreadsheetml/2006/main">
  <c r="K73" i="106" l="1"/>
  <c r="K72" i="106"/>
  <c r="K71" i="106"/>
  <c r="K70" i="106"/>
  <c r="H73" i="106" l="1"/>
  <c r="H72" i="106" l="1"/>
  <c r="H71" i="106"/>
  <c r="H70" i="106"/>
  <c r="K69" i="106"/>
  <c r="K68" i="106"/>
  <c r="K67" i="106"/>
  <c r="H69" i="106" l="1"/>
  <c r="H68" i="106" s="1"/>
  <c r="I81" i="106" l="1"/>
  <c r="E81" i="106"/>
  <c r="A81" i="106"/>
</calcChain>
</file>

<file path=xl/sharedStrings.xml><?xml version="1.0" encoding="utf-8"?>
<sst xmlns="http://schemas.openxmlformats.org/spreadsheetml/2006/main" count="283" uniqueCount="193">
  <si>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</si>
  <si>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</si>
  <si>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</si>
  <si>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</si>
  <si>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</si>
  <si>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</si>
  <si>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</si>
  <si>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</si>
  <si>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</si>
  <si>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</si>
  <si>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</si>
  <si>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</si>
  <si>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</si>
  <si>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</si>
  <si>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</si>
  <si>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</si>
  <si>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</si>
  <si>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</si>
  <si>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</si>
  <si>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</si>
  <si>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</si>
  <si>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</si>
  <si>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</si>
  <si>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</si>
  <si>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</si>
  <si>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</si>
  <si>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</si>
  <si>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</si>
  <si>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</si>
  <si>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</si>
  <si>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</si>
  <si>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</si>
  <si>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</si>
  <si>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</si>
  <si>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</si>
  <si>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</si>
  <si>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</si>
  <si>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</si>
  <si>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</si>
  <si>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</si>
  <si>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</si>
  <si>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</si>
  <si>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</si>
  <si>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</si>
  <si>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</si>
  <si>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</si>
  <si>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</si>
  <si>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</si>
  <si>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</si>
  <si>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</si>
  <si>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</si>
  <si>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5 м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</si>
  <si>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</si>
  <si>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МЯГКОВА Е.А. (IК, г. Саранск)</t>
  </si>
  <si>
    <t>Юноши 15-16 лет</t>
  </si>
  <si>
    <t>Мордовия</t>
  </si>
  <si>
    <t>Козинка Роман</t>
  </si>
  <si>
    <t>13.12.2008</t>
  </si>
  <si>
    <t>Коровай Тимофей</t>
  </si>
  <si>
    <t>13.11.2009</t>
  </si>
  <si>
    <t>10.09.2009</t>
  </si>
  <si>
    <t>Пензенская обл.</t>
  </si>
  <si>
    <t>Стульников Олег</t>
  </si>
  <si>
    <t>30.12.2009</t>
  </si>
  <si>
    <t>Галичев Марк</t>
  </si>
  <si>
    <t>19.11.2009</t>
  </si>
  <si>
    <t>Санкт-Петербург</t>
  </si>
  <si>
    <t>Гунчев Михаил</t>
  </si>
  <si>
    <t>09.02.2009</t>
  </si>
  <si>
    <t>Карпинский Константин</t>
  </si>
  <si>
    <t>20.08.2009</t>
  </si>
  <si>
    <t>ЧЕРНЫШОВ М.Ю. (г.Пенза)</t>
  </si>
  <si>
    <t>БОЯРОВ В.В. (ВК, г. Саранск)</t>
  </si>
  <si>
    <t>Матвеев Егор</t>
  </si>
  <si>
    <t>Субач Ярослав</t>
  </si>
  <si>
    <t>05.07.2009</t>
  </si>
  <si>
    <t>13.09.2009</t>
  </si>
  <si>
    <t>Иркутская обл.</t>
  </si>
  <si>
    <t>НС</t>
  </si>
  <si>
    <t>ДЕПАРТАМЕНТ СПОРТА ГОРОДА МОСКВЫ</t>
  </si>
  <si>
    <t>РСОО"ФЕДЕРАЦИЯ ВЕЛОСИПЕДНОГО СПОРТА В ГОРОДЕ МОСКВЕ"</t>
  </si>
  <si>
    <t>ГБУ ДО "МОСКОВСКАЯ АКАДЕМИЯ ВЕЛОСИПЕДНОГО СПОРТА"</t>
  </si>
  <si>
    <t>МЕСТО ПРОВЕДЕНИЯ: г.Москва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</si>
  <si>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00м </t>
    </r>
  </si>
  <si>
    <t>ДАТА ПРОВЕДЕНИЯ: 07 мая 2024г.</t>
  </si>
  <si>
    <t>№ ЕКП 2024: 2001770021025358</t>
  </si>
  <si>
    <t>420 м</t>
  </si>
  <si>
    <t>КОЧЕТКОВ Д.А. (ВК, г. Саранск)</t>
  </si>
  <si>
    <t>Дьяченко Руслан</t>
  </si>
  <si>
    <t>20.11.2009</t>
  </si>
  <si>
    <t>Москва</t>
  </si>
  <si>
    <t>Беляков Владимир</t>
  </si>
  <si>
    <t>18.01.2008</t>
  </si>
  <si>
    <t>Бакулин  Юрий</t>
  </si>
  <si>
    <t>29.03.2008</t>
  </si>
  <si>
    <t>Авчухов Юрий</t>
  </si>
  <si>
    <t>30.03.2009</t>
  </si>
  <si>
    <t>Карманов Артем</t>
  </si>
  <si>
    <t>16.05.2008</t>
  </si>
  <si>
    <t>Соколовский Прохор</t>
  </si>
  <si>
    <t>08.08.2008</t>
  </si>
  <si>
    <t>Сухов Максим</t>
  </si>
  <si>
    <t>05.06.2008</t>
  </si>
  <si>
    <t>Чаплин Святослав</t>
  </si>
  <si>
    <t>17.02.2009</t>
  </si>
  <si>
    <t>Сорокин Ярослав</t>
  </si>
  <si>
    <t>06.05.2009</t>
  </si>
  <si>
    <t>Филиппов Евгений</t>
  </si>
  <si>
    <t>08.05.2008</t>
  </si>
  <si>
    <t>Ермаков Матвей</t>
  </si>
  <si>
    <t>16.07.2008</t>
  </si>
  <si>
    <t>Журавлев Артем</t>
  </si>
  <si>
    <t>26.03.2009</t>
  </si>
  <si>
    <t>Маликов Владимир</t>
  </si>
  <si>
    <t>04.03.2009</t>
  </si>
  <si>
    <t>Кошелев Светослав</t>
  </si>
  <si>
    <t>Котов Николай</t>
  </si>
  <si>
    <t>05.08.2009</t>
  </si>
  <si>
    <t>Филиппов Максим</t>
  </si>
  <si>
    <t>Садеков Дамир</t>
  </si>
  <si>
    <t>06.05.2008</t>
  </si>
  <si>
    <t>Шмаков Дмитрий</t>
  </si>
  <si>
    <t>03.08.2009</t>
  </si>
  <si>
    <t>Трайт Дмитрий</t>
  </si>
  <si>
    <t>26.12.2009</t>
  </si>
  <si>
    <t>Аверин Егор</t>
  </si>
  <si>
    <t>08.04.2009</t>
  </si>
  <si>
    <t>Сирота Всеволод</t>
  </si>
  <si>
    <t>08.01.2009</t>
  </si>
  <si>
    <t>Двуреченский Кирилл</t>
  </si>
  <si>
    <t>24.08.2009</t>
  </si>
  <si>
    <t>Назарько Назар</t>
  </si>
  <si>
    <t>14.05.2009</t>
  </si>
  <si>
    <t>Иванов Арсений</t>
  </si>
  <si>
    <t>22.07.2008</t>
  </si>
  <si>
    <t>Конеев Александр</t>
  </si>
  <si>
    <t>25.08.2009</t>
  </si>
  <si>
    <t>Цветков Кирилл</t>
  </si>
  <si>
    <t>09.05.2009</t>
  </si>
  <si>
    <t>Сухоруков Владимир</t>
  </si>
  <si>
    <t>02.06.2009</t>
  </si>
  <si>
    <t>1 сп.юн.р.</t>
  </si>
  <si>
    <t>Щетинин Артемий</t>
  </si>
  <si>
    <t>14.11.2008</t>
  </si>
  <si>
    <t>Вехов Артемий</t>
  </si>
  <si>
    <t>20.01.2009</t>
  </si>
  <si>
    <t xml:space="preserve">	10094031780</t>
  </si>
  <si>
    <t>Борщев Михаил</t>
  </si>
  <si>
    <t>11.09.2009</t>
  </si>
  <si>
    <t>Арсяков Михаил</t>
  </si>
  <si>
    <t>09.11.2009</t>
  </si>
  <si>
    <t>Акронович Александр</t>
  </si>
  <si>
    <t>30.12.2008</t>
  </si>
  <si>
    <t>Ионов Андрей</t>
  </si>
  <si>
    <t>01.09.2009</t>
  </si>
  <si>
    <t>Новикович Игорь</t>
  </si>
  <si>
    <t>Шумский Илья</t>
  </si>
  <si>
    <t>01.06.2009</t>
  </si>
  <si>
    <t>0:00:40,220</t>
  </si>
  <si>
    <t>0:00:41,06</t>
  </si>
  <si>
    <t>0:00:41,781</t>
  </si>
  <si>
    <t>0:00:41,909</t>
  </si>
  <si>
    <t>0:00:42,107</t>
  </si>
  <si>
    <t>0:00:42,593</t>
  </si>
  <si>
    <t>0:00:42,894</t>
  </si>
  <si>
    <t>0:00:43,12</t>
  </si>
  <si>
    <t>0:00:43,196</t>
  </si>
  <si>
    <t>0:00:43,280</t>
  </si>
  <si>
    <t>0:00:43,62</t>
  </si>
  <si>
    <t>0:00:44,630</t>
  </si>
  <si>
    <t>0:00:44,81</t>
  </si>
  <si>
    <t>0:00:44,937</t>
  </si>
  <si>
    <t>0:00:45,387</t>
  </si>
  <si>
    <t>0:00:45,46</t>
  </si>
  <si>
    <t>0:00:45,93</t>
  </si>
  <si>
    <t>0:00:46,173</t>
  </si>
  <si>
    <t>0:00:46,21</t>
  </si>
  <si>
    <t>0:00:46,53</t>
  </si>
  <si>
    <t>0:00:46,65</t>
  </si>
  <si>
    <t>0:00:47,12</t>
  </si>
  <si>
    <t>0:00:47,650</t>
  </si>
  <si>
    <t>0:00:47,875</t>
  </si>
  <si>
    <t>0:00:47,989</t>
  </si>
  <si>
    <t>0:00:48,188</t>
  </si>
  <si>
    <t>0:00:48,78</t>
  </si>
  <si>
    <t>0:00:48,989</t>
  </si>
  <si>
    <t>0:00:49,016</t>
  </si>
  <si>
    <t>0:00:49,579</t>
  </si>
  <si>
    <t>0:00:49,673</t>
  </si>
  <si>
    <t>0:00:51,008</t>
  </si>
  <si>
    <t>0:00:52,055</t>
  </si>
  <si>
    <t>0:00:52,690</t>
  </si>
  <si>
    <t>0:00:53,180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</si>
</sst>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/>
    </xf>
    <xf numFmtId="14" fontId="16" fillId="2" borderId="21" xfId="7" applyNumberFormat="1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8" fillId="0" borderId="21" xfId="2" applyFont="1" applyBorder="1" applyAlignment="1">
      <alignment horizontal="right" vertical="center" wrapText="1"/>
    </xf>
    <xf numFmtId="0" fontId="8" fillId="0" borderId="22" xfId="2" applyFont="1" applyBorder="1" applyAlignment="1">
      <alignment horizontal="right" vertical="center" wrapText="1"/>
    </xf>
    <xf numFmtId="0" fontId="10" fillId="0" borderId="21" xfId="2" applyFont="1" applyBorder="1" applyAlignment="1">
      <alignment horizontal="right" vertical="center"/>
    </xf>
    <xf numFmtId="0" fontId="24" fillId="0" borderId="21" xfId="0" applyFont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5" fillId="0" borderId="21" xfId="0" applyNumberFormat="1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258063</xdr:colOff>
      <xdr:row>0</xdr:row>
      <xdr:rowOff>100965</xdr:rowOff>
    </xdr:from>
    <xdr:to>
      <xdr:col>10</xdr:col>
      <xdr:colOff>485774</xdr:colOff>
      <xdr:row>4</xdr:row>
      <xdr:rowOff>27517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0730" y="100965"/>
          <a:ext cx="1514644" cy="1010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116417</xdr:colOff>
      <xdr:row>0</xdr:row>
      <xdr:rowOff>148167</xdr:rowOff>
    </xdr:from>
    <xdr:to>
      <xdr:col>2</xdr:col>
      <xdr:colOff>131234</xdr:colOff>
      <xdr:row>4</xdr:row>
      <xdr:rowOff>61384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148167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85"/>
  <sheetViews>
    <sheetView tabSelected="1" view="pageBreakPreview" topLeftCell="A55" zoomScale="90" zoomScaleNormal="70" zoomScaleSheetLayoutView="90" zoomScalePageLayoutView="50" workbookViewId="0">
      <selection activeCell="F22" sqref="F22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3.33203125" style="1" customWidth="1"/>
    <col min="5" max="5" width="13.5546875" style="11" customWidth="1"/>
    <col min="6" max="6" width="9.5546875" style="1" customWidth="1"/>
    <col min="7" max="7" width="28.3320312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120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customFormat="1" ht="21" x14ac:dyDescent="0.25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customFormat="1" ht="21" x14ac:dyDescent="0.25">
      <c r="A3" s="120" t="s">
        <v>79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customFormat="1" ht="21" x14ac:dyDescent="0.25">
      <c r="A4" s="120" t="s">
        <v>80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customFormat="1" ht="21" x14ac:dyDescent="0.25">
      <c r="A5" s="120" t="s">
        <v>81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customFormat="1" ht="28.8" x14ac:dyDescent="0.25">
      <c r="A6" s="121" t="s">
        <v>50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customFormat="1" ht="21" x14ac:dyDescent="0.25">
      <c r="A7" s="122" t="s">
        <v>11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customFormat="1" ht="21.6" thickBot="1" x14ac:dyDescent="0.3">
      <c r="A8" s="123" t="s">
        <v>24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9.5" customHeight="1" thickTop="1" x14ac:dyDescent="0.25">
      <c r="A9" s="124" t="s">
        <v>16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8" customHeight="1" x14ac:dyDescent="0.25">
      <c r="A10" s="127" t="s">
        <v>39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ht="19.5" customHeight="1" x14ac:dyDescent="0.25">
      <c r="A11" s="127" t="s">
        <v>54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1" ht="5.25" customHeight="1" x14ac:dyDescent="0.25">
      <c r="A12" s="117" t="s">
        <v>24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24.9" customHeight="1" x14ac:dyDescent="0.25">
      <c r="A13" s="94" t="s">
        <v>82</v>
      </c>
      <c r="B13" s="95"/>
      <c r="C13" s="95"/>
      <c r="D13" s="95"/>
      <c r="E13" s="2"/>
      <c r="F13" s="89" t="s">
        <v>83</v>
      </c>
      <c r="G13" s="89"/>
      <c r="H13" s="12"/>
      <c r="I13" s="12"/>
      <c r="J13" s="3"/>
      <c r="K13" s="4" t="s">
        <v>44</v>
      </c>
    </row>
    <row r="14" spans="1:11" ht="24.9" customHeight="1" x14ac:dyDescent="0.25">
      <c r="A14" s="96" t="s">
        <v>84</v>
      </c>
      <c r="B14" s="97"/>
      <c r="C14" s="97"/>
      <c r="D14" s="97"/>
      <c r="E14" s="5"/>
      <c r="F14" s="31" t="s">
        <v>52</v>
      </c>
      <c r="G14" s="31"/>
      <c r="H14" s="13"/>
      <c r="I14" s="13"/>
      <c r="J14" s="6"/>
      <c r="K14" s="7" t="s">
        <v>85</v>
      </c>
    </row>
    <row r="15" spans="1:11" ht="24.9" customHeight="1" x14ac:dyDescent="0.25">
      <c r="A15" s="98" t="s">
        <v>6</v>
      </c>
      <c r="B15" s="99"/>
      <c r="C15" s="99"/>
      <c r="D15" s="99"/>
      <c r="E15" s="99"/>
      <c r="F15" s="99"/>
      <c r="G15" s="100"/>
      <c r="H15" s="101" t="s">
        <v>0</v>
      </c>
      <c r="I15" s="102"/>
      <c r="J15" s="102"/>
      <c r="K15" s="103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87" t="s">
        <v>71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5" t="s">
        <v>72</v>
      </c>
      <c r="H17" s="43" t="s">
        <v>31</v>
      </c>
      <c r="I17" s="44"/>
      <c r="J17" s="44"/>
      <c r="K17" s="62" t="s">
        <v>51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5" t="s">
        <v>53</v>
      </c>
      <c r="H18" s="43" t="s">
        <v>32</v>
      </c>
      <c r="I18" s="44"/>
      <c r="J18" s="44"/>
      <c r="K18" s="62" t="s">
        <v>86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6" t="s">
        <v>87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5">
      <c r="A21" s="82" t="s">
        <v>4</v>
      </c>
      <c r="B21" s="80" t="s">
        <v>8</v>
      </c>
      <c r="C21" s="80" t="s">
        <v>23</v>
      </c>
      <c r="D21" s="80" t="s">
        <v>1</v>
      </c>
      <c r="E21" s="83" t="s">
        <v>22</v>
      </c>
      <c r="F21" s="80" t="s">
        <v>5</v>
      </c>
      <c r="G21" s="80" t="s">
        <v>26</v>
      </c>
      <c r="H21" s="84" t="s">
        <v>38</v>
      </c>
      <c r="I21" s="71"/>
      <c r="J21" s="81" t="s">
        <v>18</v>
      </c>
      <c r="K21" s="81" t="s">
        <v>9</v>
      </c>
    </row>
    <row r="22" spans="1:11" s="75" customFormat="1" ht="24.9" customHeight="1" x14ac:dyDescent="0.3">
      <c r="A22" s="88">
        <v>1</v>
      </c>
      <c r="B22" s="130">
        <v>628</v>
      </c>
      <c r="C22" s="130">
        <v>10080701556</v>
      </c>
      <c r="D22" s="131" t="s">
        <v>88</v>
      </c>
      <c r="E22" s="131" t="s">
        <v>89</v>
      </c>
      <c r="F22" s="131" t="s">
        <v>47</v>
      </c>
      <c r="G22" s="131" t="s">
        <v>90</v>
      </c>
      <c r="H22" s="131" t="s">
        <v>158</v>
      </c>
      <c r="I22" s="72"/>
      <c r="J22" s="73"/>
      <c r="K22" s="74"/>
    </row>
    <row r="23" spans="1:11" s="75" customFormat="1" ht="24.9" customHeight="1" x14ac:dyDescent="0.3">
      <c r="A23" s="88">
        <v>2</v>
      </c>
      <c r="B23" s="130">
        <v>318</v>
      </c>
      <c r="C23" s="130">
        <v>10091604760</v>
      </c>
      <c r="D23" s="131" t="s">
        <v>91</v>
      </c>
      <c r="E23" s="131" t="s">
        <v>92</v>
      </c>
      <c r="F23" s="131" t="s">
        <v>20</v>
      </c>
      <c r="G23" s="131" t="s">
        <v>90</v>
      </c>
      <c r="H23" s="131" t="s">
        <v>159</v>
      </c>
      <c r="I23" s="72"/>
      <c r="J23" s="76"/>
      <c r="K23" s="77"/>
    </row>
    <row r="24" spans="1:11" s="75" customFormat="1" ht="24.9" customHeight="1" x14ac:dyDescent="0.3">
      <c r="A24" s="88">
        <v>3</v>
      </c>
      <c r="B24" s="130">
        <v>616</v>
      </c>
      <c r="C24" s="130">
        <v>10094917716</v>
      </c>
      <c r="D24" s="131" t="s">
        <v>93</v>
      </c>
      <c r="E24" s="131" t="s">
        <v>94</v>
      </c>
      <c r="F24" s="131" t="s">
        <v>20</v>
      </c>
      <c r="G24" s="131" t="s">
        <v>90</v>
      </c>
      <c r="H24" s="131" t="s">
        <v>160</v>
      </c>
      <c r="I24" s="72"/>
      <c r="J24" s="76"/>
      <c r="K24" s="77"/>
    </row>
    <row r="25" spans="1:11" s="75" customFormat="1" ht="24.9" customHeight="1" x14ac:dyDescent="0.3">
      <c r="A25" s="88">
        <v>4</v>
      </c>
      <c r="B25" s="130">
        <v>931</v>
      </c>
      <c r="C25" s="130">
        <v>10022560564</v>
      </c>
      <c r="D25" s="131" t="s">
        <v>95</v>
      </c>
      <c r="E25" s="131" t="s">
        <v>96</v>
      </c>
      <c r="F25" s="131" t="s">
        <v>47</v>
      </c>
      <c r="G25" s="131" t="s">
        <v>90</v>
      </c>
      <c r="H25" s="131" t="s">
        <v>161</v>
      </c>
      <c r="I25" s="72"/>
      <c r="J25" s="76"/>
      <c r="K25" s="78"/>
    </row>
    <row r="26" spans="1:11" s="75" customFormat="1" ht="24.9" customHeight="1" x14ac:dyDescent="0.3">
      <c r="A26" s="88">
        <v>5</v>
      </c>
      <c r="B26" s="130">
        <v>831</v>
      </c>
      <c r="C26" s="130">
        <v>10064774459</v>
      </c>
      <c r="D26" s="131" t="s">
        <v>69</v>
      </c>
      <c r="E26" s="131" t="s">
        <v>70</v>
      </c>
      <c r="F26" s="131" t="s">
        <v>47</v>
      </c>
      <c r="G26" s="131" t="s">
        <v>66</v>
      </c>
      <c r="H26" s="131" t="s">
        <v>162</v>
      </c>
      <c r="I26" s="72"/>
      <c r="J26" s="76"/>
      <c r="K26" s="78"/>
    </row>
    <row r="27" spans="1:11" s="75" customFormat="1" ht="24.9" customHeight="1" x14ac:dyDescent="0.3">
      <c r="A27" s="88">
        <v>6</v>
      </c>
      <c r="B27" s="130">
        <v>321</v>
      </c>
      <c r="C27" s="130">
        <v>10090431565</v>
      </c>
      <c r="D27" s="131" t="s">
        <v>97</v>
      </c>
      <c r="E27" s="131" t="s">
        <v>98</v>
      </c>
      <c r="F27" s="131" t="s">
        <v>20</v>
      </c>
      <c r="G27" s="131" t="s">
        <v>90</v>
      </c>
      <c r="H27" s="131" t="s">
        <v>163</v>
      </c>
      <c r="I27" s="72"/>
      <c r="J27" s="76"/>
      <c r="K27" s="78"/>
    </row>
    <row r="28" spans="1:11" s="75" customFormat="1" ht="24.9" customHeight="1" x14ac:dyDescent="0.3">
      <c r="A28" s="88">
        <v>7</v>
      </c>
      <c r="B28" s="130">
        <v>643</v>
      </c>
      <c r="C28" s="130">
        <v>10089789850</v>
      </c>
      <c r="D28" s="131" t="s">
        <v>99</v>
      </c>
      <c r="E28" s="131" t="s">
        <v>100</v>
      </c>
      <c r="F28" s="131" t="s">
        <v>47</v>
      </c>
      <c r="G28" s="131" t="s">
        <v>90</v>
      </c>
      <c r="H28" s="131" t="s">
        <v>164</v>
      </c>
      <c r="I28" s="72"/>
      <c r="J28" s="76"/>
      <c r="K28" s="78"/>
    </row>
    <row r="29" spans="1:11" s="75" customFormat="1" ht="24.9" customHeight="1" x14ac:dyDescent="0.3">
      <c r="A29" s="88">
        <v>8</v>
      </c>
      <c r="B29" s="130">
        <v>60</v>
      </c>
      <c r="C29" s="130">
        <v>10093067339</v>
      </c>
      <c r="D29" s="131" t="s">
        <v>56</v>
      </c>
      <c r="E29" s="131" t="s">
        <v>57</v>
      </c>
      <c r="F29" s="131" t="s">
        <v>20</v>
      </c>
      <c r="G29" s="131" t="s">
        <v>55</v>
      </c>
      <c r="H29" s="131" t="s">
        <v>165</v>
      </c>
      <c r="I29" s="72"/>
      <c r="J29" s="76"/>
      <c r="K29" s="78"/>
    </row>
    <row r="30" spans="1:11" s="75" customFormat="1" ht="24.9" customHeight="1" x14ac:dyDescent="0.3">
      <c r="A30" s="88">
        <v>9</v>
      </c>
      <c r="B30" s="130">
        <v>888</v>
      </c>
      <c r="C30" s="130">
        <v>10092620634</v>
      </c>
      <c r="D30" s="131" t="s">
        <v>101</v>
      </c>
      <c r="E30" s="131" t="s">
        <v>102</v>
      </c>
      <c r="F30" s="131" t="s">
        <v>20</v>
      </c>
      <c r="G30" s="131" t="s">
        <v>90</v>
      </c>
      <c r="H30" s="131" t="s">
        <v>166</v>
      </c>
      <c r="I30" s="72"/>
      <c r="J30" s="76"/>
      <c r="K30" s="78"/>
    </row>
    <row r="31" spans="1:11" s="75" customFormat="1" ht="24.9" customHeight="1" x14ac:dyDescent="0.3">
      <c r="A31" s="88">
        <v>10</v>
      </c>
      <c r="B31" s="130">
        <v>697</v>
      </c>
      <c r="C31" s="130">
        <v>10097842567</v>
      </c>
      <c r="D31" s="131" t="s">
        <v>103</v>
      </c>
      <c r="E31" s="131" t="s">
        <v>104</v>
      </c>
      <c r="F31" s="131" t="s">
        <v>47</v>
      </c>
      <c r="G31" s="131" t="s">
        <v>90</v>
      </c>
      <c r="H31" s="131" t="s">
        <v>167</v>
      </c>
      <c r="I31" s="72"/>
      <c r="J31" s="76"/>
      <c r="K31" s="78"/>
    </row>
    <row r="32" spans="1:11" s="75" customFormat="1" ht="24.9" customHeight="1" x14ac:dyDescent="0.3">
      <c r="A32" s="88">
        <v>11</v>
      </c>
      <c r="B32" s="130">
        <v>38</v>
      </c>
      <c r="C32" s="130">
        <v>10117143351</v>
      </c>
      <c r="D32" s="131" t="s">
        <v>105</v>
      </c>
      <c r="E32" s="131" t="s">
        <v>106</v>
      </c>
      <c r="F32" s="131" t="s">
        <v>48</v>
      </c>
      <c r="G32" s="131" t="s">
        <v>90</v>
      </c>
      <c r="H32" s="131" t="s">
        <v>168</v>
      </c>
      <c r="I32" s="72"/>
      <c r="J32" s="76"/>
      <c r="K32" s="78"/>
    </row>
    <row r="33" spans="1:11" s="75" customFormat="1" ht="24.9" customHeight="1" x14ac:dyDescent="0.3">
      <c r="A33" s="88">
        <v>12</v>
      </c>
      <c r="B33" s="130">
        <v>881</v>
      </c>
      <c r="C33" s="130">
        <v>10089250892</v>
      </c>
      <c r="D33" s="131" t="s">
        <v>107</v>
      </c>
      <c r="E33" s="131" t="s">
        <v>108</v>
      </c>
      <c r="F33" s="131" t="s">
        <v>20</v>
      </c>
      <c r="G33" s="131" t="s">
        <v>90</v>
      </c>
      <c r="H33" s="131" t="s">
        <v>169</v>
      </c>
      <c r="I33" s="72"/>
      <c r="J33" s="76"/>
      <c r="K33" s="78"/>
    </row>
    <row r="34" spans="1:11" s="75" customFormat="1" ht="24.9" customHeight="1" x14ac:dyDescent="0.3">
      <c r="A34" s="88">
        <v>13</v>
      </c>
      <c r="B34" s="130">
        <v>641</v>
      </c>
      <c r="C34" s="130">
        <v>10091078637</v>
      </c>
      <c r="D34" s="131" t="s">
        <v>109</v>
      </c>
      <c r="E34" s="131" t="s">
        <v>110</v>
      </c>
      <c r="F34" s="131" t="s">
        <v>47</v>
      </c>
      <c r="G34" s="131" t="s">
        <v>90</v>
      </c>
      <c r="H34" s="131" t="s">
        <v>170</v>
      </c>
      <c r="I34" s="72"/>
      <c r="J34" s="76"/>
      <c r="K34" s="78"/>
    </row>
    <row r="35" spans="1:11" s="75" customFormat="1" ht="24.9" customHeight="1" x14ac:dyDescent="0.3">
      <c r="A35" s="88">
        <v>14</v>
      </c>
      <c r="B35" s="130">
        <v>123</v>
      </c>
      <c r="C35" s="130">
        <v>10076198534</v>
      </c>
      <c r="D35" s="131" t="s">
        <v>111</v>
      </c>
      <c r="E35" s="131" t="s">
        <v>112</v>
      </c>
      <c r="F35" s="131" t="s">
        <v>47</v>
      </c>
      <c r="G35" s="131" t="s">
        <v>55</v>
      </c>
      <c r="H35" s="131" t="s">
        <v>171</v>
      </c>
      <c r="I35" s="72"/>
      <c r="J35" s="76"/>
      <c r="K35" s="78"/>
    </row>
    <row r="36" spans="1:11" s="75" customFormat="1" ht="24.9" customHeight="1" x14ac:dyDescent="0.3">
      <c r="A36" s="88">
        <v>15</v>
      </c>
      <c r="B36" s="130">
        <v>691</v>
      </c>
      <c r="C36" s="130">
        <v>10094920948</v>
      </c>
      <c r="D36" s="131" t="s">
        <v>113</v>
      </c>
      <c r="E36" s="131" t="s">
        <v>114</v>
      </c>
      <c r="F36" s="131" t="s">
        <v>47</v>
      </c>
      <c r="G36" s="131" t="s">
        <v>90</v>
      </c>
      <c r="H36" s="131" t="s">
        <v>172</v>
      </c>
      <c r="I36" s="72"/>
      <c r="J36" s="79"/>
      <c r="K36" s="79"/>
    </row>
    <row r="37" spans="1:11" s="75" customFormat="1" ht="24.9" customHeight="1" x14ac:dyDescent="0.3">
      <c r="A37" s="88">
        <v>16</v>
      </c>
      <c r="B37" s="130">
        <v>582</v>
      </c>
      <c r="C37" s="130">
        <v>10093909017</v>
      </c>
      <c r="D37" s="131" t="s">
        <v>115</v>
      </c>
      <c r="E37" s="131" t="s">
        <v>60</v>
      </c>
      <c r="F37" s="131" t="s">
        <v>47</v>
      </c>
      <c r="G37" s="131" t="s">
        <v>90</v>
      </c>
      <c r="H37" s="131" t="s">
        <v>173</v>
      </c>
      <c r="I37" s="72"/>
      <c r="J37" s="79"/>
      <c r="K37" s="79"/>
    </row>
    <row r="38" spans="1:11" s="75" customFormat="1" ht="24.9" customHeight="1" x14ac:dyDescent="0.3">
      <c r="A38" s="88">
        <v>17</v>
      </c>
      <c r="B38" s="130">
        <v>386</v>
      </c>
      <c r="C38" s="130">
        <v>10091156136</v>
      </c>
      <c r="D38" s="131" t="s">
        <v>74</v>
      </c>
      <c r="E38" s="131" t="s">
        <v>76</v>
      </c>
      <c r="F38" s="131" t="s">
        <v>49</v>
      </c>
      <c r="G38" s="131" t="s">
        <v>77</v>
      </c>
      <c r="H38" s="131" t="s">
        <v>174</v>
      </c>
      <c r="I38" s="72"/>
      <c r="J38" s="79"/>
      <c r="K38" s="79"/>
    </row>
    <row r="39" spans="1:11" s="75" customFormat="1" ht="24.9" customHeight="1" x14ac:dyDescent="0.3">
      <c r="A39" s="88">
        <v>18</v>
      </c>
      <c r="B39" s="130">
        <v>898</v>
      </c>
      <c r="C39" s="130">
        <v>10092392177</v>
      </c>
      <c r="D39" s="131" t="s">
        <v>116</v>
      </c>
      <c r="E39" s="131" t="s">
        <v>117</v>
      </c>
      <c r="F39" s="131" t="s">
        <v>47</v>
      </c>
      <c r="G39" s="131" t="s">
        <v>90</v>
      </c>
      <c r="H39" s="131" t="s">
        <v>175</v>
      </c>
      <c r="I39" s="72"/>
      <c r="J39" s="79"/>
      <c r="K39" s="79"/>
    </row>
    <row r="40" spans="1:11" s="75" customFormat="1" ht="24.9" customHeight="1" x14ac:dyDescent="0.3">
      <c r="A40" s="88">
        <v>19</v>
      </c>
      <c r="B40" s="130">
        <v>880</v>
      </c>
      <c r="C40" s="130">
        <v>10089252007</v>
      </c>
      <c r="D40" s="131" t="s">
        <v>118</v>
      </c>
      <c r="E40" s="131" t="s">
        <v>108</v>
      </c>
      <c r="F40" s="131" t="s">
        <v>20</v>
      </c>
      <c r="G40" s="131" t="s">
        <v>90</v>
      </c>
      <c r="H40" s="131" t="s">
        <v>176</v>
      </c>
      <c r="I40" s="72"/>
      <c r="J40" s="79"/>
      <c r="K40" s="79"/>
    </row>
    <row r="41" spans="1:11" s="75" customFormat="1" ht="24.9" customHeight="1" x14ac:dyDescent="0.3">
      <c r="A41" s="88">
        <v>20</v>
      </c>
      <c r="B41" s="130">
        <v>651</v>
      </c>
      <c r="C41" s="130">
        <v>10089792779</v>
      </c>
      <c r="D41" s="131" t="s">
        <v>119</v>
      </c>
      <c r="E41" s="131" t="s">
        <v>120</v>
      </c>
      <c r="F41" s="131" t="s">
        <v>47</v>
      </c>
      <c r="G41" s="131" t="s">
        <v>90</v>
      </c>
      <c r="H41" s="131" t="s">
        <v>177</v>
      </c>
      <c r="I41" s="72"/>
      <c r="J41" s="79"/>
      <c r="K41" s="79"/>
    </row>
    <row r="42" spans="1:11" s="75" customFormat="1" ht="24.9" customHeight="1" x14ac:dyDescent="0.3">
      <c r="A42" s="88">
        <v>21</v>
      </c>
      <c r="B42" s="130">
        <v>37</v>
      </c>
      <c r="C42" s="130">
        <v>10090655978</v>
      </c>
      <c r="D42" s="131" t="s">
        <v>121</v>
      </c>
      <c r="E42" s="131" t="s">
        <v>122</v>
      </c>
      <c r="F42" s="131" t="s">
        <v>47</v>
      </c>
      <c r="G42" s="131" t="s">
        <v>90</v>
      </c>
      <c r="H42" s="131" t="s">
        <v>178</v>
      </c>
      <c r="I42" s="72"/>
      <c r="J42" s="79"/>
      <c r="K42" s="79"/>
    </row>
    <row r="43" spans="1:11" s="75" customFormat="1" ht="24.9" customHeight="1" x14ac:dyDescent="0.3">
      <c r="A43" s="88">
        <v>22</v>
      </c>
      <c r="B43" s="130">
        <v>890</v>
      </c>
      <c r="C43" s="130">
        <v>10142167224</v>
      </c>
      <c r="D43" s="131" t="s">
        <v>123</v>
      </c>
      <c r="E43" s="131" t="s">
        <v>124</v>
      </c>
      <c r="F43" s="131" t="s">
        <v>49</v>
      </c>
      <c r="G43" s="131" t="s">
        <v>90</v>
      </c>
      <c r="H43" s="131" t="s">
        <v>179</v>
      </c>
      <c r="I43" s="72"/>
      <c r="J43" s="79"/>
      <c r="K43" s="79"/>
    </row>
    <row r="44" spans="1:11" s="75" customFormat="1" ht="24.9" customHeight="1" x14ac:dyDescent="0.3">
      <c r="A44" s="88">
        <v>23</v>
      </c>
      <c r="B44" s="130">
        <v>36</v>
      </c>
      <c r="C44" s="130">
        <v>10100092058</v>
      </c>
      <c r="D44" s="131" t="s">
        <v>62</v>
      </c>
      <c r="E44" s="131" t="s">
        <v>63</v>
      </c>
      <c r="F44" s="131" t="s">
        <v>47</v>
      </c>
      <c r="G44" s="131" t="s">
        <v>61</v>
      </c>
      <c r="H44" s="131" t="s">
        <v>180</v>
      </c>
      <c r="I44" s="72"/>
      <c r="J44" s="79"/>
      <c r="K44" s="79"/>
    </row>
    <row r="45" spans="1:11" s="75" customFormat="1" ht="24.9" customHeight="1" x14ac:dyDescent="0.3">
      <c r="A45" s="88">
        <v>24</v>
      </c>
      <c r="B45" s="130">
        <v>695</v>
      </c>
      <c r="C45" s="130">
        <v>10094888919</v>
      </c>
      <c r="D45" s="131" t="s">
        <v>125</v>
      </c>
      <c r="E45" s="131" t="s">
        <v>126</v>
      </c>
      <c r="F45" s="131" t="s">
        <v>47</v>
      </c>
      <c r="G45" s="131" t="s">
        <v>90</v>
      </c>
      <c r="H45" s="131" t="s">
        <v>181</v>
      </c>
      <c r="I45" s="72"/>
      <c r="J45" s="79"/>
      <c r="K45" s="79"/>
    </row>
    <row r="46" spans="1:11" s="75" customFormat="1" ht="24.9" customHeight="1" x14ac:dyDescent="0.3">
      <c r="A46" s="88">
        <v>25</v>
      </c>
      <c r="B46" s="130">
        <v>74</v>
      </c>
      <c r="C46" s="130">
        <v>10095126062</v>
      </c>
      <c r="D46" s="131" t="s">
        <v>127</v>
      </c>
      <c r="E46" s="131" t="s">
        <v>128</v>
      </c>
      <c r="F46" s="131" t="s">
        <v>47</v>
      </c>
      <c r="G46" s="131" t="s">
        <v>90</v>
      </c>
      <c r="H46" s="131" t="s">
        <v>182</v>
      </c>
      <c r="I46" s="72"/>
      <c r="J46" s="79"/>
      <c r="K46" s="79"/>
    </row>
    <row r="47" spans="1:11" s="75" customFormat="1" ht="24.9" customHeight="1" x14ac:dyDescent="0.3">
      <c r="A47" s="88">
        <v>26</v>
      </c>
      <c r="B47" s="130">
        <v>854</v>
      </c>
      <c r="C47" s="130">
        <v>10146169280</v>
      </c>
      <c r="D47" s="131" t="s">
        <v>73</v>
      </c>
      <c r="E47" s="131" t="s">
        <v>75</v>
      </c>
      <c r="F47" s="131" t="s">
        <v>48</v>
      </c>
      <c r="G47" s="131" t="s">
        <v>77</v>
      </c>
      <c r="H47" s="131" t="s">
        <v>183</v>
      </c>
      <c r="I47" s="72"/>
      <c r="J47" s="79"/>
      <c r="K47" s="79"/>
    </row>
    <row r="48" spans="1:11" s="75" customFormat="1" ht="24.9" customHeight="1" x14ac:dyDescent="0.3">
      <c r="A48" s="88">
        <v>27</v>
      </c>
      <c r="B48" s="130">
        <v>69</v>
      </c>
      <c r="C48" s="130">
        <v>10149669566</v>
      </c>
      <c r="D48" s="131" t="s">
        <v>58</v>
      </c>
      <c r="E48" s="131" t="s">
        <v>59</v>
      </c>
      <c r="F48" s="131" t="s">
        <v>48</v>
      </c>
      <c r="G48" s="131" t="s">
        <v>55</v>
      </c>
      <c r="H48" s="131" t="s">
        <v>184</v>
      </c>
      <c r="I48" s="72"/>
      <c r="J48" s="79"/>
      <c r="K48" s="79"/>
    </row>
    <row r="49" spans="1:11" s="75" customFormat="1" ht="24.9" customHeight="1" x14ac:dyDescent="0.3">
      <c r="A49" s="88">
        <v>28</v>
      </c>
      <c r="B49" s="130">
        <v>71</v>
      </c>
      <c r="C49" s="130">
        <v>10094849513</v>
      </c>
      <c r="D49" s="131" t="s">
        <v>129</v>
      </c>
      <c r="E49" s="131" t="s">
        <v>130</v>
      </c>
      <c r="F49" s="131" t="s">
        <v>47</v>
      </c>
      <c r="G49" s="131" t="s">
        <v>90</v>
      </c>
      <c r="H49" s="131" t="s">
        <v>185</v>
      </c>
      <c r="I49" s="72"/>
      <c r="J49" s="79"/>
      <c r="K49" s="79"/>
    </row>
    <row r="50" spans="1:11" s="75" customFormat="1" ht="24.9" customHeight="1" x14ac:dyDescent="0.3">
      <c r="A50" s="88">
        <v>29</v>
      </c>
      <c r="B50" s="130">
        <v>614</v>
      </c>
      <c r="C50" s="130">
        <v>10115958228</v>
      </c>
      <c r="D50" s="131" t="s">
        <v>131</v>
      </c>
      <c r="E50" s="131" t="s">
        <v>132</v>
      </c>
      <c r="F50" s="131" t="s">
        <v>47</v>
      </c>
      <c r="G50" s="131" t="s">
        <v>90</v>
      </c>
      <c r="H50" s="131" t="s">
        <v>186</v>
      </c>
      <c r="I50" s="72"/>
      <c r="J50" s="79"/>
      <c r="K50" s="79"/>
    </row>
    <row r="51" spans="1:11" s="75" customFormat="1" ht="24.9" customHeight="1" x14ac:dyDescent="0.3">
      <c r="A51" s="88">
        <v>30</v>
      </c>
      <c r="B51" s="130">
        <v>478</v>
      </c>
      <c r="C51" s="130">
        <v>10140567532</v>
      </c>
      <c r="D51" s="131" t="s">
        <v>64</v>
      </c>
      <c r="E51" s="131" t="s">
        <v>65</v>
      </c>
      <c r="F51" s="131" t="s">
        <v>47</v>
      </c>
      <c r="G51" s="131" t="s">
        <v>66</v>
      </c>
      <c r="H51" s="131" t="s">
        <v>187</v>
      </c>
      <c r="I51" s="72"/>
      <c r="J51" s="79"/>
      <c r="K51" s="79"/>
    </row>
    <row r="52" spans="1:11" s="75" customFormat="1" ht="24.9" customHeight="1" x14ac:dyDescent="0.3">
      <c r="A52" s="88">
        <v>31</v>
      </c>
      <c r="B52" s="130">
        <v>168</v>
      </c>
      <c r="C52" s="130">
        <v>10075131130</v>
      </c>
      <c r="D52" s="131" t="s">
        <v>133</v>
      </c>
      <c r="E52" s="131" t="s">
        <v>134</v>
      </c>
      <c r="F52" s="131" t="s">
        <v>47</v>
      </c>
      <c r="G52" s="131" t="s">
        <v>90</v>
      </c>
      <c r="H52" s="131" t="s">
        <v>188</v>
      </c>
      <c r="I52" s="72"/>
      <c r="J52" s="79"/>
      <c r="K52" s="79"/>
    </row>
    <row r="53" spans="1:11" s="75" customFormat="1" ht="24.9" customHeight="1" x14ac:dyDescent="0.3">
      <c r="A53" s="88">
        <v>32</v>
      </c>
      <c r="B53" s="130">
        <v>639</v>
      </c>
      <c r="C53" s="130">
        <v>10115447562</v>
      </c>
      <c r="D53" s="131" t="s">
        <v>135</v>
      </c>
      <c r="E53" s="131" t="s">
        <v>136</v>
      </c>
      <c r="F53" s="131" t="s">
        <v>49</v>
      </c>
      <c r="G53" s="131" t="s">
        <v>90</v>
      </c>
      <c r="H53" s="131" t="s">
        <v>189</v>
      </c>
      <c r="I53" s="72"/>
      <c r="J53" s="79"/>
      <c r="K53" s="79"/>
    </row>
    <row r="54" spans="1:11" s="75" customFormat="1" ht="24.9" customHeight="1" x14ac:dyDescent="0.3">
      <c r="A54" s="88">
        <v>33</v>
      </c>
      <c r="B54" s="130">
        <v>686</v>
      </c>
      <c r="C54" s="130">
        <v>10104278620</v>
      </c>
      <c r="D54" s="131" t="s">
        <v>137</v>
      </c>
      <c r="E54" s="131" t="s">
        <v>138</v>
      </c>
      <c r="F54" s="131" t="s">
        <v>49</v>
      </c>
      <c r="G54" s="131" t="s">
        <v>90</v>
      </c>
      <c r="H54" s="131" t="s">
        <v>190</v>
      </c>
      <c r="I54" s="72"/>
      <c r="J54" s="79"/>
      <c r="K54" s="79"/>
    </row>
    <row r="55" spans="1:11" s="75" customFormat="1" ht="24.9" customHeight="1" x14ac:dyDescent="0.3">
      <c r="A55" s="88">
        <v>34</v>
      </c>
      <c r="B55" s="130">
        <v>93</v>
      </c>
      <c r="C55" s="130">
        <v>10142930187</v>
      </c>
      <c r="D55" s="131" t="s">
        <v>67</v>
      </c>
      <c r="E55" s="131" t="s">
        <v>68</v>
      </c>
      <c r="F55" s="131" t="s">
        <v>47</v>
      </c>
      <c r="G55" s="131" t="s">
        <v>66</v>
      </c>
      <c r="H55" s="131" t="s">
        <v>191</v>
      </c>
      <c r="I55" s="72"/>
      <c r="J55" s="79"/>
      <c r="K55" s="79"/>
    </row>
    <row r="56" spans="1:11" s="75" customFormat="1" ht="24.9" customHeight="1" x14ac:dyDescent="0.3">
      <c r="A56" s="88">
        <v>35</v>
      </c>
      <c r="B56" s="130">
        <v>622</v>
      </c>
      <c r="C56" s="130">
        <v>10130344843</v>
      </c>
      <c r="D56" s="131" t="s">
        <v>139</v>
      </c>
      <c r="E56" s="131" t="s">
        <v>140</v>
      </c>
      <c r="F56" s="131" t="s">
        <v>141</v>
      </c>
      <c r="G56" s="131" t="s">
        <v>90</v>
      </c>
      <c r="H56" s="131" t="s">
        <v>192</v>
      </c>
      <c r="I56" s="72"/>
      <c r="J56" s="79"/>
      <c r="K56" s="79"/>
    </row>
    <row r="57" spans="1:11" s="75" customFormat="1" ht="24.9" customHeight="1" x14ac:dyDescent="0.3">
      <c r="A57" s="88" t="s">
        <v>78</v>
      </c>
      <c r="B57" s="130">
        <v>350</v>
      </c>
      <c r="C57" s="130">
        <v>10090653554</v>
      </c>
      <c r="D57" s="131" t="s">
        <v>142</v>
      </c>
      <c r="E57" s="131" t="s">
        <v>143</v>
      </c>
      <c r="F57" s="131" t="s">
        <v>20</v>
      </c>
      <c r="G57" s="131" t="s">
        <v>90</v>
      </c>
      <c r="H57" s="131"/>
      <c r="I57" s="72"/>
      <c r="J57" s="79"/>
      <c r="K57" s="79"/>
    </row>
    <row r="58" spans="1:11" s="75" customFormat="1" ht="24.9" customHeight="1" x14ac:dyDescent="0.3">
      <c r="A58" s="88" t="s">
        <v>78</v>
      </c>
      <c r="B58" s="130">
        <v>666</v>
      </c>
      <c r="C58" s="130">
        <v>10094844863</v>
      </c>
      <c r="D58" s="131" t="s">
        <v>144</v>
      </c>
      <c r="E58" s="131" t="s">
        <v>145</v>
      </c>
      <c r="F58" s="131" t="s">
        <v>47</v>
      </c>
      <c r="G58" s="131" t="s">
        <v>90</v>
      </c>
      <c r="H58" s="131"/>
      <c r="I58" s="72"/>
      <c r="J58" s="79"/>
      <c r="K58" s="79"/>
    </row>
    <row r="59" spans="1:11" s="75" customFormat="1" ht="24.9" customHeight="1" x14ac:dyDescent="0.3">
      <c r="A59" s="88" t="s">
        <v>78</v>
      </c>
      <c r="B59" s="130">
        <v>632</v>
      </c>
      <c r="C59" s="131" t="s">
        <v>146</v>
      </c>
      <c r="D59" s="131" t="s">
        <v>147</v>
      </c>
      <c r="E59" s="131" t="s">
        <v>148</v>
      </c>
      <c r="F59" s="131" t="s">
        <v>141</v>
      </c>
      <c r="G59" s="131" t="s">
        <v>90</v>
      </c>
      <c r="H59" s="131"/>
      <c r="I59" s="72"/>
      <c r="J59" s="79"/>
      <c r="K59" s="79"/>
    </row>
    <row r="60" spans="1:11" s="75" customFormat="1" ht="24.9" customHeight="1" x14ac:dyDescent="0.3">
      <c r="A60" s="88" t="s">
        <v>78</v>
      </c>
      <c r="B60" s="130">
        <v>652</v>
      </c>
      <c r="C60" s="130">
        <v>10093562948</v>
      </c>
      <c r="D60" s="131" t="s">
        <v>149</v>
      </c>
      <c r="E60" s="131" t="s">
        <v>150</v>
      </c>
      <c r="F60" s="131" t="s">
        <v>47</v>
      </c>
      <c r="G60" s="131" t="s">
        <v>90</v>
      </c>
      <c r="H60" s="131"/>
      <c r="I60" s="72"/>
      <c r="J60" s="79"/>
      <c r="K60" s="79"/>
    </row>
    <row r="61" spans="1:11" s="75" customFormat="1" ht="24.9" customHeight="1" x14ac:dyDescent="0.3">
      <c r="A61" s="88" t="s">
        <v>78</v>
      </c>
      <c r="B61" s="130">
        <v>690</v>
      </c>
      <c r="C61" s="130">
        <v>10096913286</v>
      </c>
      <c r="D61" s="131" t="s">
        <v>151</v>
      </c>
      <c r="E61" s="131" t="s">
        <v>152</v>
      </c>
      <c r="F61" s="131" t="s">
        <v>47</v>
      </c>
      <c r="G61" s="131" t="s">
        <v>90</v>
      </c>
      <c r="H61" s="131"/>
      <c r="I61" s="72"/>
      <c r="J61" s="79"/>
      <c r="K61" s="79"/>
    </row>
    <row r="62" spans="1:11" s="75" customFormat="1" ht="24.9" customHeight="1" x14ac:dyDescent="0.3">
      <c r="A62" s="88" t="s">
        <v>78</v>
      </c>
      <c r="B62" s="130">
        <v>662</v>
      </c>
      <c r="C62" s="130">
        <v>10104089569</v>
      </c>
      <c r="D62" s="131" t="s">
        <v>153</v>
      </c>
      <c r="E62" s="131" t="s">
        <v>154</v>
      </c>
      <c r="F62" s="131" t="s">
        <v>47</v>
      </c>
      <c r="G62" s="131" t="s">
        <v>90</v>
      </c>
      <c r="H62" s="131"/>
      <c r="I62" s="72"/>
      <c r="J62" s="79"/>
      <c r="K62" s="79"/>
    </row>
    <row r="63" spans="1:11" s="75" customFormat="1" ht="24.9" customHeight="1" x14ac:dyDescent="0.3">
      <c r="A63" s="88" t="s">
        <v>78</v>
      </c>
      <c r="B63" s="130">
        <v>627</v>
      </c>
      <c r="C63" s="130">
        <v>10104182125</v>
      </c>
      <c r="D63" s="131" t="s">
        <v>155</v>
      </c>
      <c r="E63" s="131" t="s">
        <v>110</v>
      </c>
      <c r="F63" s="131" t="s">
        <v>20</v>
      </c>
      <c r="G63" s="131" t="s">
        <v>90</v>
      </c>
      <c r="H63" s="131"/>
      <c r="I63" s="72"/>
      <c r="J63" s="79"/>
      <c r="K63" s="79"/>
    </row>
    <row r="64" spans="1:11" s="75" customFormat="1" ht="24.9" customHeight="1" x14ac:dyDescent="0.3">
      <c r="A64" s="88" t="s">
        <v>78</v>
      </c>
      <c r="B64" s="130">
        <v>625</v>
      </c>
      <c r="C64" s="130">
        <v>10094844156</v>
      </c>
      <c r="D64" s="131" t="s">
        <v>156</v>
      </c>
      <c r="E64" s="131" t="s">
        <v>157</v>
      </c>
      <c r="F64" s="131" t="s">
        <v>47</v>
      </c>
      <c r="G64" s="131" t="s">
        <v>90</v>
      </c>
      <c r="H64" s="131"/>
      <c r="I64" s="72"/>
      <c r="J64" s="79"/>
      <c r="K64" s="79"/>
    </row>
    <row r="65" spans="1:26" ht="24.9" customHeight="1" x14ac:dyDescent="0.3">
      <c r="A65" s="90"/>
      <c r="B65" s="91"/>
      <c r="C65" s="91"/>
      <c r="D65" s="91"/>
      <c r="E65" s="91"/>
      <c r="F65" s="91"/>
      <c r="G65" s="91"/>
      <c r="H65" s="92"/>
      <c r="I65" s="92"/>
      <c r="J65" s="93"/>
      <c r="K65" s="93"/>
    </row>
    <row r="66" spans="1:26" ht="14.4" x14ac:dyDescent="0.25">
      <c r="A66" s="105" t="s">
        <v>3</v>
      </c>
      <c r="B66" s="106"/>
      <c r="C66" s="106"/>
      <c r="D66" s="106"/>
      <c r="E66" s="64"/>
      <c r="F66" s="64"/>
      <c r="G66" s="107" t="s">
        <v>25</v>
      </c>
      <c r="H66" s="107"/>
      <c r="I66" s="106"/>
      <c r="J66" s="108"/>
      <c r="K66" s="109"/>
    </row>
    <row r="67" spans="1:26" x14ac:dyDescent="0.25">
      <c r="A67" s="54" t="s">
        <v>33</v>
      </c>
      <c r="B67" s="17"/>
      <c r="C67" s="17"/>
      <c r="D67" s="55"/>
      <c r="E67" s="19"/>
      <c r="F67" s="52"/>
      <c r="G67" s="18" t="s">
        <v>21</v>
      </c>
      <c r="H67" s="48">
        <v>5</v>
      </c>
      <c r="I67" s="58"/>
      <c r="J67" s="35" t="s">
        <v>19</v>
      </c>
      <c r="K67" s="61">
        <f>COUNTIF(F22:F64,"ЗМС")</f>
        <v>0</v>
      </c>
    </row>
    <row r="68" spans="1:26" x14ac:dyDescent="0.25">
      <c r="A68" s="54" t="s">
        <v>34</v>
      </c>
      <c r="B68" s="17"/>
      <c r="C68" s="17"/>
      <c r="D68" s="55"/>
      <c r="E68" s="1"/>
      <c r="F68" s="53"/>
      <c r="G68" s="20" t="s">
        <v>45</v>
      </c>
      <c r="H68" s="47">
        <f>H69+H72</f>
        <v>43</v>
      </c>
      <c r="I68" s="50"/>
      <c r="J68" s="35" t="s">
        <v>15</v>
      </c>
      <c r="K68" s="61">
        <f>COUNTIF(F23:F64,"МСМК")</f>
        <v>0</v>
      </c>
    </row>
    <row r="69" spans="1:26" x14ac:dyDescent="0.25">
      <c r="A69" s="54" t="s">
        <v>35</v>
      </c>
      <c r="B69" s="17"/>
      <c r="C69" s="17"/>
      <c r="D69" s="55"/>
      <c r="E69" s="1"/>
      <c r="F69" s="53"/>
      <c r="G69" s="20" t="s">
        <v>46</v>
      </c>
      <c r="H69" s="47">
        <f>H70+H71+H73</f>
        <v>35</v>
      </c>
      <c r="I69" s="50"/>
      <c r="J69" s="35" t="s">
        <v>17</v>
      </c>
      <c r="K69" s="61">
        <f>COUNTIF(F24:F66,"МС")</f>
        <v>0</v>
      </c>
    </row>
    <row r="70" spans="1:26" ht="9.75" customHeight="1" x14ac:dyDescent="0.25">
      <c r="A70" s="54" t="s">
        <v>36</v>
      </c>
      <c r="B70" s="17"/>
      <c r="C70" s="17"/>
      <c r="D70" s="55"/>
      <c r="E70" s="1"/>
      <c r="F70" s="53"/>
      <c r="G70" s="20" t="s">
        <v>40</v>
      </c>
      <c r="H70" s="48">
        <f>COUNT(A22:A64)</f>
        <v>35</v>
      </c>
      <c r="I70" s="49"/>
      <c r="J70" s="35" t="s">
        <v>20</v>
      </c>
      <c r="K70" s="61">
        <f>COUNTIF(F22:F67,"КМС")</f>
        <v>9</v>
      </c>
    </row>
    <row r="71" spans="1:26" x14ac:dyDescent="0.25">
      <c r="A71" s="54"/>
      <c r="B71" s="17"/>
      <c r="C71" s="17"/>
      <c r="D71" s="55"/>
      <c r="E71" s="1"/>
      <c r="F71" s="53"/>
      <c r="G71" s="20" t="s">
        <v>41</v>
      </c>
      <c r="H71" s="48">
        <f>COUNTIF(A22:A64,"НФ")</f>
        <v>0</v>
      </c>
      <c r="I71" s="49"/>
      <c r="J71" s="69" t="s">
        <v>47</v>
      </c>
      <c r="K71" s="61">
        <f>COUNTIF(F22:F68,"1 сп.р.")</f>
        <v>25</v>
      </c>
    </row>
    <row r="72" spans="1:26" x14ac:dyDescent="0.25">
      <c r="A72" s="54"/>
      <c r="B72" s="17"/>
      <c r="C72" s="17"/>
      <c r="D72" s="55"/>
      <c r="E72" s="1"/>
      <c r="F72" s="53"/>
      <c r="G72" s="20" t="s">
        <v>42</v>
      </c>
      <c r="H72" s="36">
        <f>COUNTIF(A22:A64,"НС")</f>
        <v>8</v>
      </c>
      <c r="I72" s="51"/>
      <c r="J72" s="70" t="s">
        <v>49</v>
      </c>
      <c r="K72" s="61">
        <f>COUNTIF(F22:F69,"2 сп.р.")</f>
        <v>4</v>
      </c>
    </row>
    <row r="73" spans="1:26" x14ac:dyDescent="0.25">
      <c r="A73" s="54"/>
      <c r="B73" s="17"/>
      <c r="C73" s="17"/>
      <c r="D73" s="55"/>
      <c r="E73" s="22"/>
      <c r="F73" s="59"/>
      <c r="G73" s="20" t="s">
        <v>43</v>
      </c>
      <c r="H73" s="36">
        <f>COUNTIF(A22:A64,"ДСКВ")</f>
        <v>0</v>
      </c>
      <c r="I73" s="60"/>
      <c r="J73" s="70" t="s">
        <v>48</v>
      </c>
      <c r="K73" s="61">
        <f>COUNTIF(F22:F70,"3 сп.р.")</f>
        <v>3</v>
      </c>
    </row>
    <row r="74" spans="1:26" x14ac:dyDescent="0.25">
      <c r="A74" s="23"/>
      <c r="K74" s="24"/>
    </row>
    <row r="75" spans="1:26" ht="15.6" x14ac:dyDescent="0.25">
      <c r="A75" s="110" t="s">
        <v>2</v>
      </c>
      <c r="B75" s="111"/>
      <c r="C75" s="111"/>
      <c r="D75" s="111"/>
      <c r="E75" s="112" t="s">
        <v>7</v>
      </c>
      <c r="F75" s="112"/>
      <c r="G75" s="112"/>
      <c r="H75" s="112"/>
      <c r="I75" s="112" t="s">
        <v>37</v>
      </c>
      <c r="J75" s="112"/>
      <c r="K75" s="113"/>
    </row>
    <row r="76" spans="1:26" x14ac:dyDescent="0.25">
      <c r="A76" s="23"/>
      <c r="B76" s="1"/>
      <c r="C76" s="1"/>
      <c r="E76" s="1"/>
      <c r="F76" s="19"/>
      <c r="G76" s="19"/>
      <c r="H76" s="19"/>
      <c r="I76" s="19"/>
      <c r="J76" s="19"/>
      <c r="K76" s="28"/>
    </row>
    <row r="77" spans="1:26" x14ac:dyDescent="0.25">
      <c r="A77" s="25"/>
      <c r="D77" s="26"/>
      <c r="E77" s="56"/>
      <c r="F77" s="26"/>
      <c r="G77" s="26"/>
      <c r="H77" s="57"/>
      <c r="I77" s="57"/>
      <c r="J77" s="26"/>
      <c r="K77" s="27"/>
    </row>
    <row r="78" spans="1:26" s="11" customFormat="1" x14ac:dyDescent="0.25">
      <c r="A78" s="25"/>
      <c r="B78" s="26"/>
      <c r="C78" s="26"/>
      <c r="D78" s="26"/>
      <c r="E78" s="56"/>
      <c r="F78" s="26"/>
      <c r="G78" s="26"/>
      <c r="H78" s="57"/>
      <c r="I78" s="57"/>
      <c r="J78" s="26"/>
      <c r="K78" s="2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39" customFormat="1" ht="18" x14ac:dyDescent="0.25">
      <c r="A79" s="25"/>
      <c r="B79" s="26"/>
      <c r="C79" s="26"/>
      <c r="D79" s="26"/>
      <c r="E79" s="56"/>
      <c r="F79" s="26"/>
      <c r="G79" s="26"/>
      <c r="H79" s="57"/>
      <c r="I79" s="57"/>
      <c r="J79" s="26"/>
      <c r="K79" s="27"/>
    </row>
    <row r="80" spans="1:26" x14ac:dyDescent="0.25">
      <c r="A80" s="25"/>
      <c r="D80" s="26"/>
      <c r="E80" s="56"/>
      <c r="F80" s="26"/>
      <c r="G80" s="26"/>
      <c r="H80" s="57"/>
      <c r="I80" s="57"/>
      <c r="J80" s="26"/>
      <c r="K80" s="27"/>
    </row>
    <row r="81" spans="1:11" ht="16.2" thickBot="1" x14ac:dyDescent="0.3">
      <c r="A81" s="114" t="str">
        <f>G18</f>
        <v>МЯГКОВА Е.А. (IК, г. Саранск)</v>
      </c>
      <c r="B81" s="115"/>
      <c r="C81" s="115"/>
      <c r="D81" s="115"/>
      <c r="E81" s="115" t="str">
        <f>G17</f>
        <v>БОЯРОВ В.В. (ВК, г. Саранск)</v>
      </c>
      <c r="F81" s="115"/>
      <c r="G81" s="115"/>
      <c r="H81" s="115"/>
      <c r="I81" s="115" t="str">
        <f>G19</f>
        <v>КОЧЕТКОВ Д.А. (ВК, г. Саранск)</v>
      </c>
      <c r="J81" s="115"/>
      <c r="K81" s="116"/>
    </row>
    <row r="82" spans="1:11" ht="14.4" thickTop="1" x14ac:dyDescent="0.25"/>
    <row r="83" spans="1:11" ht="18" x14ac:dyDescent="0.25">
      <c r="A83" s="39"/>
      <c r="B83" s="40"/>
      <c r="C83" s="40"/>
      <c r="D83" s="39"/>
      <c r="E83" s="41"/>
      <c r="F83" s="39"/>
      <c r="G83" s="39"/>
      <c r="H83" s="42"/>
      <c r="I83" s="42"/>
      <c r="J83" s="39"/>
      <c r="K83" s="39"/>
    </row>
    <row r="84" spans="1:11" ht="21" x14ac:dyDescent="0.25">
      <c r="A84" s="37"/>
      <c r="B84" s="37"/>
      <c r="C84" s="38"/>
      <c r="D84" s="104"/>
      <c r="E84" s="104"/>
      <c r="F84" s="104"/>
      <c r="G84" s="104"/>
    </row>
    <row r="85" spans="1:11" ht="18" x14ac:dyDescent="0.25">
      <c r="D85" s="39"/>
    </row>
  </sheetData>
  <autoFilter ref="B21:H21">
    <sortState ref="B22:H64">
      <sortCondition ref="H21"/>
    </sortState>
  </autoFilter>
  <sortState ref="A22:G58">
    <sortCondition ref="A22:A58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84:G84"/>
    <mergeCell ref="A66:D66"/>
    <mergeCell ref="G66:K66"/>
    <mergeCell ref="A75:D75"/>
    <mergeCell ref="E75:H75"/>
    <mergeCell ref="I75:K75"/>
    <mergeCell ref="A81:D81"/>
    <mergeCell ref="E81:H81"/>
    <mergeCell ref="I81:K8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2024-03-28T12:01:35Z</cp:lastPrinted>
  <dcterms:created xsi:type="dcterms:W3CDTF">1996-10-08T23:32:33Z</dcterms:created>
  <dcterms:modified xsi:type="dcterms:W3CDTF">2024-05-10T08:49:55Z</dcterms:modified>
</cp:coreProperties>
</file>