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updateLinks="always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рус байк ВС\"/>
    </mc:Choice>
  </mc:AlternateContent>
  <xr:revisionPtr revIDLastSave="0" documentId="13_ncr:1_{1693B46D-8B58-4820-83DD-56A74E728E0C}" xr6:coauthVersionLast="47" xr6:coauthVersionMax="47" xr10:uidLastSave="{00000000-0000-0000-0000-000000000000}"/>
  <bookViews>
    <workbookView xWindow="-120" yWindow="-120" windowWidth="29040" windowHeight="15840" tabRatio="789" firstSheet="2" activeTab="2" xr2:uid="{00000000-000D-0000-FFFF-FFFF00000000}"/>
  </bookViews>
  <sheets>
    <sheet name="База спортсменов" sheetId="93" state="hidden" r:id="rId1"/>
    <sheet name="Список участников" sheetId="92" state="hidden" r:id="rId2"/>
    <sheet name="Критериум" sheetId="91" r:id="rId3"/>
  </sheets>
  <definedNames>
    <definedName name="_xlnm.Print_Titles" localSheetId="2">Критериум!$21:$22</definedName>
    <definedName name="_xlnm.Print_Titles" localSheetId="1">'Список участников'!$21:$21</definedName>
    <definedName name="_xlnm.Print_Area" localSheetId="2">Критериум!$A$1:$AA$61</definedName>
    <definedName name="_xlnm.Print_Area" localSheetId="1">'Список участников'!$A$1:$G$67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92" l="1"/>
  <c r="C46" i="92"/>
  <c r="D46" i="92"/>
  <c r="E46" i="92"/>
  <c r="F46" i="92"/>
  <c r="H46" i="92"/>
  <c r="B41" i="92"/>
  <c r="C41" i="92"/>
  <c r="D41" i="92"/>
  <c r="E41" i="92"/>
  <c r="F41" i="92"/>
  <c r="H41" i="92"/>
  <c r="B54" i="92"/>
  <c r="C54" i="92"/>
  <c r="D54" i="92"/>
  <c r="E54" i="92"/>
  <c r="F54" i="92"/>
  <c r="H54" i="92"/>
  <c r="B24" i="92"/>
  <c r="C24" i="92"/>
  <c r="D24" i="92"/>
  <c r="E24" i="92"/>
  <c r="F24" i="92"/>
  <c r="H24" i="92"/>
  <c r="B25" i="92"/>
  <c r="C25" i="92"/>
  <c r="D25" i="92"/>
  <c r="E25" i="92"/>
  <c r="F25" i="92"/>
  <c r="H25" i="92"/>
  <c r="B26" i="92"/>
  <c r="C26" i="92"/>
  <c r="D26" i="92"/>
  <c r="E26" i="92"/>
  <c r="F26" i="92"/>
  <c r="H26" i="92"/>
  <c r="B27" i="92"/>
  <c r="C27" i="92"/>
  <c r="D27" i="92"/>
  <c r="E27" i="92"/>
  <c r="F27" i="92"/>
  <c r="H27" i="92"/>
  <c r="B28" i="92"/>
  <c r="C28" i="92"/>
  <c r="D28" i="92"/>
  <c r="E28" i="92"/>
  <c r="F28" i="92"/>
  <c r="H28" i="92"/>
  <c r="B29" i="92"/>
  <c r="C29" i="92"/>
  <c r="D29" i="92"/>
  <c r="E29" i="92"/>
  <c r="F29" i="92"/>
  <c r="H29" i="92"/>
  <c r="B30" i="92"/>
  <c r="C30" i="92"/>
  <c r="D30" i="92"/>
  <c r="E30" i="92"/>
  <c r="F30" i="92"/>
  <c r="H30" i="92"/>
  <c r="B31" i="92"/>
  <c r="C31" i="92"/>
  <c r="D31" i="92"/>
  <c r="E31" i="92"/>
  <c r="F31" i="92"/>
  <c r="H31" i="92"/>
  <c r="B32" i="92"/>
  <c r="C32" i="92"/>
  <c r="D32" i="92"/>
  <c r="E32" i="92"/>
  <c r="F32" i="92"/>
  <c r="H32" i="92"/>
  <c r="B33" i="92"/>
  <c r="C33" i="92"/>
  <c r="D33" i="92"/>
  <c r="E33" i="92"/>
  <c r="F33" i="92"/>
  <c r="H33" i="92"/>
  <c r="B34" i="92"/>
  <c r="C34" i="92"/>
  <c r="D34" i="92"/>
  <c r="E34" i="92"/>
  <c r="F34" i="92"/>
  <c r="H34" i="92"/>
  <c r="B35" i="92"/>
  <c r="C35" i="92"/>
  <c r="D35" i="92"/>
  <c r="E35" i="92"/>
  <c r="F35" i="92"/>
  <c r="H35" i="92"/>
  <c r="B36" i="92"/>
  <c r="C36" i="92"/>
  <c r="D36" i="92"/>
  <c r="E36" i="92"/>
  <c r="F36" i="92"/>
  <c r="H36" i="92"/>
  <c r="B45" i="92"/>
  <c r="C45" i="92"/>
  <c r="D45" i="92"/>
  <c r="E45" i="92"/>
  <c r="F45" i="92"/>
  <c r="H45" i="92"/>
  <c r="B50" i="92"/>
  <c r="C50" i="92"/>
  <c r="D50" i="92"/>
  <c r="E50" i="92"/>
  <c r="F50" i="92"/>
  <c r="H50" i="92"/>
  <c r="H40" i="92"/>
  <c r="F40" i="92"/>
  <c r="E40" i="92"/>
  <c r="D40" i="92"/>
  <c r="C40" i="92"/>
  <c r="B40" i="92"/>
  <c r="C66" i="92" l="1"/>
  <c r="A66" i="92"/>
</calcChain>
</file>

<file path=xl/sharedStrings.xml><?xml version="1.0" encoding="utf-8"?>
<sst xmlns="http://schemas.openxmlformats.org/spreadsheetml/2006/main" count="360" uniqueCount="168">
  <si>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</si>
  <si>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</si>
  <si>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</si>
  <si>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</si>
  <si>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</si>
  <si>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</si>
  <si>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</si>
  <si>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</si>
  <si>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</si>
  <si>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</si>
  <si>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</si>
  <si>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</si>
  <si>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</si>
  <si>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</si>
  <si>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</si>
  <si>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</si>
  <si>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</si>
  <si>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</si>
  <si>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</si>
  <si>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</si>
  <si>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</si>
  <si>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</si>
  <si>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</si>
  <si>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</si>
  <si>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</si>
  <si>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МС</t>
  </si>
  <si>
    <t>ВЫПОЛНЕНИЕ НТУ ЕВСК</t>
  </si>
  <si>
    <t>Федерация велосипедного спорта Воронежской области</t>
  </si>
  <si>
    <t>РЕЗУЛЬТАТ очки</t>
  </si>
  <si>
    <t>Доп. Инфо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</si>
  <si>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</si>
  <si>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</si>
  <si>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</si>
  <si>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</si>
  <si>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</si>
  <si>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</si>
  <si>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</si>
  <si>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</si>
  <si>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</si>
  <si>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</si>
  <si>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</si>
  <si>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</si>
  <si>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</si>
  <si>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</si>
  <si>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</si>
  <si>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</si>
  <si>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</si>
  <si>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</si>
  <si>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</si>
  <si>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</si>
  <si>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</si>
  <si>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</si>
  <si>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</si>
  <si>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</si>
  <si>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</si>
  <si>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</si>
  <si>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</si>
  <si>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</si>
  <si>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</si>
  <si>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</si>
  <si>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</si>
  <si>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</si>
  <si>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</si>
  <si>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</si>
  <si>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t>ДАТА ПРОВЕДЕНИЯ:</t>
  </si>
  <si>
    <t>Рейтинговые очки</t>
  </si>
  <si>
    <t>Место на основном финише</t>
  </si>
  <si>
    <t>СПИСОК УЧАСТНИКОВ</t>
  </si>
  <si>
    <t>МЕСТО ПРОВЕДЕНИЯ:</t>
  </si>
  <si>
    <t>UCI TEAM</t>
  </si>
  <si>
    <t>Принадлежность к организации</t>
  </si>
  <si>
    <t>Значения столбцов B:H вставляются из "базы спортсменов" по номеру спортсмена из столбца А (скопировать формулы)</t>
  </si>
  <si>
    <t>№</t>
  </si>
  <si>
    <t>UCI ID</t>
  </si>
  <si>
    <t>Фамилия Имя</t>
  </si>
  <si>
    <t>Дата рожд.</t>
  </si>
  <si>
    <t>Разряд</t>
  </si>
  <si>
    <t>Субъект РФ</t>
  </si>
  <si>
    <t>UCI Team</t>
  </si>
  <si>
    <t>г. Воронеж - СК "Олимпик"</t>
  </si>
  <si>
    <t>0080721811С</t>
  </si>
  <si>
    <t>ДЕВУШКИ 15-16 лет</t>
  </si>
  <si>
    <t>2 СР</t>
  </si>
  <si>
    <t>Воронежская обл.</t>
  </si>
  <si>
    <t>3 СР</t>
  </si>
  <si>
    <t>Лыжный СК с освещенной лыжероллерной трассой/ 0065515</t>
  </si>
  <si>
    <t>№ ЕКП 2025</t>
  </si>
  <si>
    <t>Министерство физической культуры и спорта Воронежской области</t>
  </si>
  <si>
    <t>1,5 км/14</t>
  </si>
  <si>
    <t>НФ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</si>
  <si>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</si>
  <si>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</si>
  <si>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>2008360021030082</t>
  </si>
  <si>
    <t>5 ИЮНЯ 2025 ГОДА</t>
  </si>
  <si>
    <t>101 301 288 17</t>
  </si>
  <si>
    <t>АЛЯКРИНСКАЯ Софья Максимовна</t>
  </si>
  <si>
    <t>МГФСО Москва</t>
  </si>
  <si>
    <t>101 369 094 20</t>
  </si>
  <si>
    <t>АДЦЕЕВА Софья Юрьевна</t>
  </si>
  <si>
    <t>г. Санкт-Петербург</t>
  </si>
  <si>
    <t>ГБУ ДО СШОР Петродворцового района</t>
  </si>
  <si>
    <t>101 367 408 80</t>
  </si>
  <si>
    <t>МЕРШИНА Валерия Максимовна</t>
  </si>
  <si>
    <t>101 634 191 16</t>
  </si>
  <si>
    <r>
      <t>МЕРЕНКОВА Ели</t>
    </r>
    <r>
      <rPr>
        <sz val="12"/>
        <color rgb="FFFF0000"/>
        <rFont val="Calibri"/>
        <family val="2"/>
        <charset val="204"/>
        <scheme val="minor"/>
      </rPr>
      <t>с</t>
    </r>
    <r>
      <rPr>
        <sz val="12"/>
        <rFont val="Calibri"/>
        <family val="2"/>
        <charset val="204"/>
        <scheme val="minor"/>
      </rPr>
      <t>авета Алексеевна</t>
    </r>
  </si>
  <si>
    <t>Воронежская область</t>
  </si>
  <si>
    <t>МБУДО СШОР № 8</t>
  </si>
  <si>
    <t>101 642 660 46</t>
  </si>
  <si>
    <t>ЮРЧЕНКО Анастасия Александровна</t>
  </si>
  <si>
    <t>101 548 793 75</t>
  </si>
  <si>
    <t>ХИЖКИНА Мария Владимировна</t>
  </si>
  <si>
    <t>ГБУ ДО ВО "СШОР № 1"</t>
  </si>
  <si>
    <t>101 403 161 40</t>
  </si>
  <si>
    <t>КУТЮРИНА Виктория Владимировна</t>
  </si>
  <si>
    <t>101 614 709 31</t>
  </si>
  <si>
    <t>СЕНИК Александра Сергеевна</t>
  </si>
  <si>
    <t>101 425 072 29</t>
  </si>
  <si>
    <t>СУХАРЕВА Александра Александровна</t>
  </si>
  <si>
    <t>101 634 724 64</t>
  </si>
  <si>
    <t>ЧИСТЮНИНА Анастасия Константиновна</t>
  </si>
  <si>
    <t>101 374 566 60</t>
  </si>
  <si>
    <t>АСТАФУРОВА Полина Дмитриевна</t>
  </si>
  <si>
    <t>101 637 068 80</t>
  </si>
  <si>
    <t>ДВОЙНЕНКО Кира Борисовна</t>
  </si>
  <si>
    <t>101 309 962 58</t>
  </si>
  <si>
    <t>ЗАКАЗОВА Анастасия Александровна</t>
  </si>
  <si>
    <t>101 419 647 36</t>
  </si>
  <si>
    <t>ИГНАТЕНКО Ангелина Денисовна</t>
  </si>
  <si>
    <t>101 446 177 85</t>
  </si>
  <si>
    <t>КОЗЛОВА Юлия Николаевна</t>
  </si>
  <si>
    <t>101 422 180 47</t>
  </si>
  <si>
    <t>КУЗНЕЦОВА Виктория Сергеевна</t>
  </si>
  <si>
    <t>101 613 126 00</t>
  </si>
  <si>
    <t>ЛИТВИНОВА Нелли Дмитриевна</t>
  </si>
  <si>
    <t>101 527 942 79</t>
  </si>
  <si>
    <t>ДАНИЛЕНКО Мария Ильинична</t>
  </si>
  <si>
    <t>101 391 187 94</t>
  </si>
  <si>
    <t>БЕДНАЯ Диана Денисовна</t>
  </si>
  <si>
    <t>ДНР</t>
  </si>
  <si>
    <t>ГБУ ДО ДНР СШОР по велосипедному спорту</t>
  </si>
  <si>
    <t>101 562 759 73</t>
  </si>
  <si>
    <t>ДУДЧЕНКО София Евгеньевна</t>
  </si>
  <si>
    <t>101 372 525 56</t>
  </si>
  <si>
    <t>ФЕОФАНОВА Мария Вячеславовна</t>
  </si>
  <si>
    <t>Свердловская область</t>
  </si>
  <si>
    <t>ГАУ ДО СО СШОР "Уктусские горы"</t>
  </si>
  <si>
    <t>101 363 014 51</t>
  </si>
  <si>
    <t>БЕЛОВА Александра Александровна</t>
  </si>
  <si>
    <t>Московская область</t>
  </si>
  <si>
    <t>ГБУ ДО МО "СШОР ПО ВЕЛОСПОРТУ"</t>
  </si>
  <si>
    <t xml:space="preserve">11 ч 50м </t>
  </si>
  <si>
    <t>12 ч 40 м</t>
  </si>
  <si>
    <t>+15+19</t>
  </si>
  <si>
    <t>4,0 м/с (с)</t>
  </si>
  <si>
    <t xml:space="preserve">ЧУРИКОВА И.В. (2 кат., г. Воронежская область) </t>
  </si>
  <si>
    <t>ВСЕРОССИЙСКИЕ СОРЕВНОВАНИЯ</t>
  </si>
  <si>
    <t>Тренер‐представитель: Агапов О.И. (100 349 871 73)</t>
  </si>
  <si>
    <t>Тренер‐представитель:  Самусенко К.В. (100 072 711 42)</t>
  </si>
  <si>
    <t>Донецкая Народная Республика</t>
  </si>
  <si>
    <t>Тренер‐представитель: Свирщук А.В. (101 187 228 29)</t>
  </si>
  <si>
    <t>Тренер‐представитель: Мартынов А.А. (101 289 225 79)</t>
  </si>
  <si>
    <t>Тренер‐представитель:  Перминов Е.Ю. (100 054 816 92)</t>
  </si>
  <si>
    <t>ясно</t>
  </si>
  <si>
    <t>г. Москва</t>
  </si>
  <si>
    <t/>
  </si>
  <si>
    <t>МЕРЕНКОВА Елисавета Алексеевна</t>
  </si>
  <si>
    <t>МЕСТО ПРОВЕДЕНИЯ: г. Воронеж - СК "Олимпик"</t>
  </si>
  <si>
    <t>ДАТА ПРОВЕДЕНИЯ: 5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</si>
</sst>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3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color indexed="63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rgb="FF44444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297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19" fillId="0" borderId="1" xfId="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8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9" fillId="0" borderId="4" xfId="9" applyFont="1" applyFill="1" applyBorder="1" applyAlignment="1">
      <alignment vertical="center" wrapText="1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9" fontId="13" fillId="0" borderId="2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19" xfId="0" applyNumberFormat="1" applyFont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5" fillId="0" borderId="2" xfId="0" applyFont="1" applyBorder="1"/>
    <xf numFmtId="0" fontId="12" fillId="0" borderId="1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4" borderId="16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vertical="center"/>
    </xf>
    <xf numFmtId="14" fontId="13" fillId="4" borderId="5" xfId="0" applyNumberFormat="1" applyFont="1" applyFill="1" applyBorder="1" applyAlignment="1">
      <alignment vertical="center"/>
    </xf>
    <xf numFmtId="0" fontId="12" fillId="4" borderId="5" xfId="0" applyFont="1" applyFill="1" applyBorder="1" applyAlignment="1">
      <alignment horizontal="right" vertical="center"/>
    </xf>
    <xf numFmtId="0" fontId="12" fillId="4" borderId="17" xfId="0" applyFont="1" applyFill="1" applyBorder="1" applyAlignment="1">
      <alignment horizontal="right" vertical="center"/>
    </xf>
    <xf numFmtId="0" fontId="12" fillId="0" borderId="16" xfId="0" applyFont="1" applyBorder="1" applyAlignment="1">
      <alignment horizontal="left" vertical="center"/>
    </xf>
    <xf numFmtId="14" fontId="13" fillId="0" borderId="5" xfId="0" applyNumberFormat="1" applyFont="1" applyBorder="1" applyAlignment="1">
      <alignment vertical="center"/>
    </xf>
    <xf numFmtId="0" fontId="12" fillId="0" borderId="5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7" xfId="0" applyFont="1" applyBorder="1" applyAlignment="1">
      <alignment horizontal="center" vertical="center"/>
    </xf>
    <xf numFmtId="0" fontId="12" fillId="0" borderId="30" xfId="0" applyFont="1" applyBorder="1" applyAlignment="1">
      <alignment horizontal="right" vertical="center"/>
    </xf>
    <xf numFmtId="0" fontId="12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4" fontId="5" fillId="0" borderId="38" xfId="0" applyNumberFormat="1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6" fillId="2" borderId="25" xfId="3" applyFont="1" applyFill="1" applyBorder="1" applyAlignment="1">
      <alignment vertical="center" wrapText="1"/>
    </xf>
    <xf numFmtId="14" fontId="6" fillId="2" borderId="25" xfId="3" applyNumberFormat="1" applyFont="1" applyFill="1" applyBorder="1" applyAlignment="1">
      <alignment vertical="center" wrapText="1"/>
    </xf>
    <xf numFmtId="0" fontId="6" fillId="2" borderId="39" xfId="3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14" fontId="15" fillId="0" borderId="8" xfId="3" applyNumberFormat="1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 wrapText="1"/>
    </xf>
    <xf numFmtId="14" fontId="16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9" applyFont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21" fillId="0" borderId="8" xfId="9" applyFont="1" applyBorder="1" applyAlignment="1">
      <alignment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164" fontId="16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9" fillId="0" borderId="0" xfId="9" applyFont="1" applyAlignment="1">
      <alignment horizontal="center" vertic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14" fontId="13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Fill="1" applyBorder="1" applyAlignment="1">
      <alignment vertical="center"/>
    </xf>
    <xf numFmtId="14" fontId="13" fillId="0" borderId="5" xfId="0" applyNumberFormat="1" applyFont="1" applyBorder="1" applyAlignment="1">
      <alignment horizontal="right" vertical="center"/>
    </xf>
    <xf numFmtId="14" fontId="13" fillId="0" borderId="21" xfId="0" applyNumberFormat="1" applyFont="1" applyBorder="1" applyAlignment="1">
      <alignment horizontal="right" vertical="center"/>
    </xf>
    <xf numFmtId="14" fontId="5" fillId="0" borderId="30" xfId="0" applyNumberFormat="1" applyFont="1" applyBorder="1" applyAlignment="1">
      <alignment vertical="center"/>
    </xf>
    <xf numFmtId="14" fontId="19" fillId="0" borderId="1" xfId="9" applyNumberFormat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6" fillId="2" borderId="43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left" vertical="center"/>
    </xf>
    <xf numFmtId="14" fontId="13" fillId="0" borderId="2" xfId="0" applyNumberFormat="1" applyFont="1" applyBorder="1"/>
    <xf numFmtId="0" fontId="5" fillId="0" borderId="0" xfId="0" applyFont="1" applyFill="1" applyBorder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right" vertical="center"/>
    </xf>
    <xf numFmtId="1" fontId="15" fillId="0" borderId="15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16" fillId="0" borderId="0" xfId="2" applyFont="1"/>
    <xf numFmtId="0" fontId="12" fillId="3" borderId="35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vertical="center"/>
    </xf>
    <xf numFmtId="14" fontId="13" fillId="3" borderId="30" xfId="0" applyNumberFormat="1" applyFont="1" applyFill="1" applyBorder="1" applyAlignment="1">
      <alignment vertical="center"/>
    </xf>
    <xf numFmtId="0" fontId="13" fillId="3" borderId="30" xfId="0" applyFont="1" applyFill="1" applyBorder="1" applyAlignment="1">
      <alignment horizontal="right" vertical="center"/>
    </xf>
    <xf numFmtId="0" fontId="12" fillId="3" borderId="23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/>
    </xf>
    <xf numFmtId="0" fontId="16" fillId="3" borderId="46" xfId="3" applyFont="1" applyFill="1" applyBorder="1" applyAlignment="1">
      <alignment horizontal="center" vertical="center" wrapText="1"/>
    </xf>
    <xf numFmtId="0" fontId="19" fillId="0" borderId="46" xfId="8" applyFont="1" applyFill="1" applyBorder="1" applyAlignment="1">
      <alignment vertical="center" wrapText="1"/>
    </xf>
    <xf numFmtId="14" fontId="19" fillId="0" borderId="46" xfId="9" applyNumberFormat="1" applyFont="1" applyFill="1" applyBorder="1" applyAlignment="1">
      <alignment horizontal="center" vertical="center" wrapText="1"/>
    </xf>
    <xf numFmtId="164" fontId="16" fillId="0" borderId="46" xfId="0" applyNumberFormat="1" applyFont="1" applyFill="1" applyBorder="1" applyAlignment="1">
      <alignment horizontal="center" vertical="center" wrapText="1"/>
    </xf>
    <xf numFmtId="0" fontId="19" fillId="0" borderId="23" xfId="9" applyFont="1" applyFill="1" applyBorder="1" applyAlignment="1">
      <alignment vertical="center" wrapText="1"/>
    </xf>
    <xf numFmtId="1" fontId="19" fillId="0" borderId="46" xfId="9" applyNumberFormat="1" applyFont="1" applyFill="1" applyBorder="1" applyAlignment="1">
      <alignment horizontal="center" vertical="center" wrapText="1"/>
    </xf>
    <xf numFmtId="0" fontId="16" fillId="0" borderId="46" xfId="0" applyNumberFormat="1" applyFont="1" applyFill="1" applyBorder="1" applyAlignment="1" applyProtection="1">
      <alignment horizontal="center" vertical="center"/>
    </xf>
    <xf numFmtId="0" fontId="16" fillId="0" borderId="47" xfId="0" applyNumberFormat="1" applyFont="1" applyFill="1" applyBorder="1" applyAlignment="1" applyProtection="1">
      <alignment horizontal="center" vertical="center"/>
    </xf>
    <xf numFmtId="0" fontId="6" fillId="2" borderId="24" xfId="3" applyFont="1" applyFill="1" applyBorder="1" applyAlignment="1">
      <alignment vertical="center" wrapText="1"/>
    </xf>
    <xf numFmtId="0" fontId="15" fillId="0" borderId="9" xfId="3" applyFont="1" applyBorder="1" applyAlignment="1">
      <alignment horizontal="center" vertical="center" wrapText="1"/>
    </xf>
    <xf numFmtId="0" fontId="19" fillId="0" borderId="11" xfId="9" applyFont="1" applyBorder="1" applyAlignment="1">
      <alignment vertical="center" wrapText="1"/>
    </xf>
    <xf numFmtId="0" fontId="19" fillId="0" borderId="36" xfId="9" applyFont="1" applyBorder="1" applyAlignment="1">
      <alignment vertical="center" wrapText="1"/>
    </xf>
    <xf numFmtId="1" fontId="12" fillId="0" borderId="11" xfId="0" quotePrefix="1" applyNumberFormat="1" applyFont="1" applyFill="1" applyBorder="1" applyAlignment="1">
      <alignment horizontal="right" vertical="center"/>
    </xf>
    <xf numFmtId="0" fontId="19" fillId="0" borderId="0" xfId="9" applyFont="1" applyBorder="1" applyAlignment="1">
      <alignment vertical="center" wrapText="1"/>
    </xf>
    <xf numFmtId="0" fontId="19" fillId="0" borderId="34" xfId="9" applyFont="1" applyBorder="1" applyAlignment="1">
      <alignment vertical="center" wrapText="1"/>
    </xf>
    <xf numFmtId="0" fontId="10" fillId="0" borderId="0" xfId="2" applyFont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14" fontId="16" fillId="0" borderId="0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14" fontId="16" fillId="3" borderId="0" xfId="0" applyNumberFormat="1" applyFont="1" applyFill="1" applyAlignment="1">
      <alignment horizontal="center" vertical="center"/>
    </xf>
    <xf numFmtId="164" fontId="16" fillId="3" borderId="0" xfId="0" applyNumberFormat="1" applyFont="1" applyFill="1" applyAlignment="1">
      <alignment horizontal="center" vertical="center" wrapText="1"/>
    </xf>
    <xf numFmtId="0" fontId="19" fillId="3" borderId="0" xfId="9" applyFont="1" applyFill="1" applyAlignment="1">
      <alignment vertical="center" wrapText="1"/>
    </xf>
    <xf numFmtId="0" fontId="16" fillId="3" borderId="0" xfId="2" applyFont="1" applyFill="1" applyAlignment="1">
      <alignment horizontal="center" vertical="center"/>
    </xf>
    <xf numFmtId="0" fontId="16" fillId="3" borderId="0" xfId="2" applyFont="1" applyFill="1" applyAlignment="1">
      <alignment horizontal="center" vertical="center" wrapText="1"/>
    </xf>
    <xf numFmtId="0" fontId="16" fillId="3" borderId="0" xfId="2" applyFont="1" applyFill="1" applyAlignment="1">
      <alignment horizontal="left" vertical="center" wrapText="1"/>
    </xf>
    <xf numFmtId="14" fontId="16" fillId="3" borderId="0" xfId="2" applyNumberFormat="1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 wrapText="1"/>
    </xf>
    <xf numFmtId="14" fontId="16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 wrapText="1"/>
    </xf>
    <xf numFmtId="14" fontId="16" fillId="0" borderId="0" xfId="2" applyNumberFormat="1" applyFont="1" applyAlignment="1">
      <alignment horizontal="center"/>
    </xf>
    <xf numFmtId="0" fontId="16" fillId="0" borderId="0" xfId="2" applyFont="1" applyAlignment="1">
      <alignment horizontal="left" vertical="center" wrapText="1"/>
    </xf>
    <xf numFmtId="0" fontId="25" fillId="0" borderId="0" xfId="0" applyFont="1"/>
    <xf numFmtId="0" fontId="26" fillId="0" borderId="0" xfId="0" applyFont="1" applyAlignment="1">
      <alignment vertical="center"/>
    </xf>
    <xf numFmtId="14" fontId="25" fillId="0" borderId="0" xfId="0" applyNumberFormat="1" applyFont="1" applyAlignment="1">
      <alignment horizontal="center"/>
    </xf>
    <xf numFmtId="0" fontId="27" fillId="0" borderId="0" xfId="0" applyFont="1"/>
    <xf numFmtId="14" fontId="28" fillId="0" borderId="0" xfId="0" applyNumberFormat="1" applyFont="1" applyAlignment="1">
      <alignment horizontal="center"/>
    </xf>
    <xf numFmtId="14" fontId="29" fillId="0" borderId="0" xfId="0" applyNumberFormat="1" applyFont="1" applyAlignment="1">
      <alignment horizontal="center"/>
    </xf>
    <xf numFmtId="0" fontId="13" fillId="3" borderId="2" xfId="0" applyFont="1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horizontal="right" vertical="center"/>
    </xf>
    <xf numFmtId="0" fontId="16" fillId="3" borderId="21" xfId="0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right" vertical="center"/>
    </xf>
    <xf numFmtId="49" fontId="13" fillId="3" borderId="1" xfId="0" applyNumberFormat="1" applyFont="1" applyFill="1" applyBorder="1" applyAlignment="1">
      <alignment horizontal="center" vertical="center"/>
    </xf>
    <xf numFmtId="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1" fontId="19" fillId="0" borderId="43" xfId="9" applyNumberFormat="1" applyFont="1" applyFill="1" applyBorder="1" applyAlignment="1">
      <alignment horizontal="center" vertical="center" wrapText="1"/>
    </xf>
    <xf numFmtId="0" fontId="16" fillId="0" borderId="43" xfId="0" applyNumberFormat="1" applyFont="1" applyFill="1" applyBorder="1" applyAlignment="1" applyProtection="1">
      <alignment horizontal="center" vertical="center"/>
    </xf>
    <xf numFmtId="0" fontId="16" fillId="0" borderId="48" xfId="0" applyNumberFormat="1" applyFont="1" applyFill="1" applyBorder="1" applyAlignment="1" applyProtection="1">
      <alignment horizontal="center" vertical="center"/>
    </xf>
    <xf numFmtId="0" fontId="13" fillId="0" borderId="49" xfId="0" applyFont="1" applyFill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26" xfId="3" applyFont="1" applyBorder="1" applyAlignment="1">
      <alignment horizontal="center" vertical="center" wrapText="1"/>
    </xf>
    <xf numFmtId="0" fontId="15" fillId="0" borderId="40" xfId="3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16" fillId="3" borderId="40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42" xfId="3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 wrapText="1"/>
    </xf>
    <xf numFmtId="0" fontId="9" fillId="2" borderId="42" xfId="3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14" fontId="6" fillId="2" borderId="25" xfId="3" applyNumberFormat="1" applyFont="1" applyFill="1" applyBorder="1" applyAlignment="1">
      <alignment horizontal="center" vertical="center" wrapText="1"/>
    </xf>
    <xf numFmtId="14" fontId="6" fillId="2" borderId="42" xfId="3" applyNumberFormat="1" applyFont="1" applyFill="1" applyBorder="1" applyAlignment="1">
      <alignment horizontal="center" vertical="center" wrapText="1"/>
    </xf>
    <xf numFmtId="0" fontId="6" fillId="2" borderId="26" xfId="3" applyFont="1" applyFill="1" applyBorder="1" applyAlignment="1">
      <alignment horizontal="center" vertical="center" wrapText="1"/>
    </xf>
    <xf numFmtId="0" fontId="6" fillId="2" borderId="40" xfId="3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133351</xdr:rowOff>
    </xdr:from>
    <xdr:to>
      <xdr:col>1</xdr:col>
      <xdr:colOff>209550</xdr:colOff>
      <xdr:row>3</xdr:row>
      <xdr:rowOff>219075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33351"/>
          <a:ext cx="590550" cy="685799"/>
        </a:xfrm>
        <a:prstGeom prst="rect">
          <a:avLst/>
        </a:prstGeom>
      </xdr:spPr>
    </xdr:pic>
    <xdr:clientData/>
  </xdr:twoCellAnchor>
  <xdr:twoCellAnchor editAs="oneCell">
    <xdr:from>
      <xdr:col>1</xdr:col>
      <xdr:colOff>270512</xdr:colOff>
      <xdr:row>0</xdr:row>
      <xdr:rowOff>133351</xdr:rowOff>
    </xdr:from>
    <xdr:to>
      <xdr:col>1</xdr:col>
      <xdr:colOff>1304925</xdr:colOff>
      <xdr:row>3</xdr:row>
      <xdr:rowOff>180975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237" y="133351"/>
          <a:ext cx="1034413" cy="647699"/>
        </a:xfrm>
        <a:prstGeom prst="rect">
          <a:avLst/>
        </a:prstGeom>
      </xdr:spPr>
    </xdr:pic>
    <xdr:clientData/>
  </xdr:twoCellAnchor>
  <xdr:twoCellAnchor editAs="oneCell">
    <xdr:from>
      <xdr:col>6</xdr:col>
      <xdr:colOff>269320</xdr:colOff>
      <xdr:row>0</xdr:row>
      <xdr:rowOff>11673</xdr:rowOff>
    </xdr:from>
    <xdr:to>
      <xdr:col>6</xdr:col>
      <xdr:colOff>996210</xdr:colOff>
      <xdr:row>3</xdr:row>
      <xdr:rowOff>213361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6600" y="11673"/>
          <a:ext cx="755465" cy="796048"/>
        </a:xfrm>
        <a:prstGeom prst="rect">
          <a:avLst/>
        </a:prstGeom>
      </xdr:spPr>
    </xdr:pic>
    <xdr:clientData/>
  </xdr:twoCellAnchor>
  <xdr:twoCellAnchor>
    <xdr:from>
      <xdr:col>5</xdr:col>
      <xdr:colOff>3133725</xdr:colOff>
      <xdr:row>0</xdr:row>
      <xdr:rowOff>47625</xdr:rowOff>
    </xdr:from>
    <xdr:to>
      <xdr:col>6</xdr:col>
      <xdr:colOff>243882</xdr:colOff>
      <xdr:row>3</xdr:row>
      <xdr:rowOff>76200</xdr:rowOff>
    </xdr:to>
    <xdr:pic>
      <xdr:nvPicPr>
        <xdr:cNvPr id="8" name="Picture 1" descr="депа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991475" y="47625"/>
          <a:ext cx="739182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1239572</xdr:colOff>
      <xdr:row>62</xdr:row>
      <xdr:rowOff>104246</xdr:rowOff>
    </xdr:to>
    <xdr:pic>
      <xdr:nvPicPr>
        <xdr:cNvPr id="7" name="Picture 2" descr="imag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857750" y="10696575"/>
          <a:ext cx="1239572" cy="4280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842726</xdr:colOff>
      <xdr:row>0</xdr:row>
      <xdr:rowOff>65012</xdr:rowOff>
    </xdr:from>
    <xdr:to>
      <xdr:col>26</xdr:col>
      <xdr:colOff>1041660</xdr:colOff>
      <xdr:row>4</xdr:row>
      <xdr:rowOff>214312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6320" y="65012"/>
          <a:ext cx="1079996" cy="1137519"/>
        </a:xfrm>
        <a:prstGeom prst="rect">
          <a:avLst/>
        </a:prstGeom>
      </xdr:spPr>
    </xdr:pic>
    <xdr:clientData/>
  </xdr:twoCellAnchor>
  <xdr:twoCellAnchor editAs="oneCell">
    <xdr:from>
      <xdr:col>0</xdr:col>
      <xdr:colOff>293910</xdr:colOff>
      <xdr:row>0</xdr:row>
      <xdr:rowOff>87084</xdr:rowOff>
    </xdr:from>
    <xdr:to>
      <xdr:col>2</xdr:col>
      <xdr:colOff>130136</xdr:colOff>
      <xdr:row>4</xdr:row>
      <xdr:rowOff>99176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910" y="87084"/>
          <a:ext cx="829547" cy="1032628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4</xdr:row>
      <xdr:rowOff>54430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>
    <xdr:from>
      <xdr:col>23</xdr:col>
      <xdr:colOff>653142</xdr:colOff>
      <xdr:row>0</xdr:row>
      <xdr:rowOff>81643</xdr:rowOff>
    </xdr:from>
    <xdr:to>
      <xdr:col>25</xdr:col>
      <xdr:colOff>237151</xdr:colOff>
      <xdr:row>3</xdr:row>
      <xdr:rowOff>217714</xdr:rowOff>
    </xdr:to>
    <xdr:pic>
      <xdr:nvPicPr>
        <xdr:cNvPr id="5" name="Picture 1" descr="депа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95963" y="81643"/>
          <a:ext cx="1039974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50"/>
  <sheetViews>
    <sheetView workbookViewId="0">
      <pane ySplit="1" topLeftCell="A2" activePane="bottomLeft" state="frozen"/>
      <selection pane="bottomLeft" activeCell="F9" sqref="F9"/>
    </sheetView>
  </sheetViews>
  <sheetFormatPr defaultColWidth="8.85546875" defaultRowHeight="16.899999999999999" customHeight="1" x14ac:dyDescent="0.2"/>
  <cols>
    <col min="1" max="1" width="7.7109375" style="127" customWidth="1"/>
    <col min="2" max="2" width="15.7109375" style="127" customWidth="1"/>
    <col min="3" max="3" width="40.140625" style="127" customWidth="1"/>
    <col min="4" max="4" width="15.7109375" style="127" customWidth="1"/>
    <col min="5" max="5" width="10.7109375" style="127" customWidth="1"/>
    <col min="6" max="6" width="34.140625" style="127" customWidth="1"/>
    <col min="7" max="7" width="60.7109375" style="110" customWidth="1"/>
    <col min="8" max="8" width="12.7109375" style="128" customWidth="1"/>
    <col min="9" max="16384" width="8.85546875" style="127"/>
  </cols>
  <sheetData>
    <row r="1" spans="1:8" s="125" customFormat="1" ht="16.899999999999999" customHeight="1" x14ac:dyDescent="0.2">
      <c r="A1" s="125" t="s">
        <v>72</v>
      </c>
      <c r="B1" s="125" t="s">
        <v>73</v>
      </c>
      <c r="C1" s="125" t="s">
        <v>74</v>
      </c>
      <c r="D1" s="125" t="s">
        <v>75</v>
      </c>
      <c r="E1" s="125" t="s">
        <v>76</v>
      </c>
      <c r="F1" s="125" t="s">
        <v>77</v>
      </c>
      <c r="G1" s="125" t="s">
        <v>70</v>
      </c>
      <c r="H1" s="125" t="s">
        <v>78</v>
      </c>
    </row>
    <row r="2" spans="1:8" ht="27.75" customHeight="1" x14ac:dyDescent="0.2">
      <c r="A2" s="186">
        <v>75</v>
      </c>
      <c r="B2" s="187" t="s">
        <v>94</v>
      </c>
      <c r="C2" s="188" t="s">
        <v>95</v>
      </c>
      <c r="D2" s="189">
        <v>40101</v>
      </c>
      <c r="E2" s="190" t="s">
        <v>41</v>
      </c>
      <c r="F2" s="191" t="s">
        <v>163</v>
      </c>
      <c r="G2" s="191" t="s">
        <v>96</v>
      </c>
      <c r="H2" s="126"/>
    </row>
    <row r="3" spans="1:8" ht="27.75" customHeight="1" x14ac:dyDescent="0.2">
      <c r="A3" s="192">
        <v>35</v>
      </c>
      <c r="B3" s="193" t="s">
        <v>97</v>
      </c>
      <c r="C3" s="194" t="s">
        <v>98</v>
      </c>
      <c r="D3" s="195">
        <v>40172</v>
      </c>
      <c r="E3" s="190" t="s">
        <v>41</v>
      </c>
      <c r="F3" s="191" t="s">
        <v>99</v>
      </c>
      <c r="G3" s="191" t="s">
        <v>100</v>
      </c>
      <c r="H3" s="126"/>
    </row>
    <row r="4" spans="1:8" ht="27.75" customHeight="1" x14ac:dyDescent="0.2">
      <c r="A4" s="192">
        <v>36</v>
      </c>
      <c r="B4" s="193" t="s">
        <v>101</v>
      </c>
      <c r="C4" s="194" t="s">
        <v>102</v>
      </c>
      <c r="D4" s="195">
        <v>40357</v>
      </c>
      <c r="E4" s="190" t="s">
        <v>41</v>
      </c>
      <c r="F4" s="191" t="s">
        <v>99</v>
      </c>
      <c r="G4" s="191" t="s">
        <v>100</v>
      </c>
      <c r="H4" s="126"/>
    </row>
    <row r="5" spans="1:8" ht="27.75" customHeight="1" x14ac:dyDescent="0.2">
      <c r="A5" s="196">
        <v>5</v>
      </c>
      <c r="B5" s="197" t="s">
        <v>103</v>
      </c>
      <c r="C5" s="194" t="s">
        <v>104</v>
      </c>
      <c r="D5" s="198">
        <v>40723</v>
      </c>
      <c r="E5" s="199" t="s">
        <v>84</v>
      </c>
      <c r="F5" s="110" t="s">
        <v>105</v>
      </c>
      <c r="G5" s="110" t="s">
        <v>106</v>
      </c>
      <c r="H5" s="126"/>
    </row>
    <row r="6" spans="1:8" ht="27.75" customHeight="1" x14ac:dyDescent="0.25">
      <c r="A6" s="196">
        <v>6</v>
      </c>
      <c r="B6" s="153" t="s">
        <v>107</v>
      </c>
      <c r="C6" s="154" t="s">
        <v>108</v>
      </c>
      <c r="D6" s="200">
        <v>40660</v>
      </c>
      <c r="E6" s="153" t="s">
        <v>84</v>
      </c>
      <c r="F6" s="110" t="s">
        <v>105</v>
      </c>
      <c r="G6" s="110" t="s">
        <v>106</v>
      </c>
      <c r="H6" s="126"/>
    </row>
    <row r="7" spans="1:8" ht="27.75" customHeight="1" x14ac:dyDescent="0.2">
      <c r="A7" s="196">
        <v>7</v>
      </c>
      <c r="B7" s="197" t="s">
        <v>109</v>
      </c>
      <c r="C7" s="201" t="s">
        <v>110</v>
      </c>
      <c r="D7" s="198">
        <v>40775</v>
      </c>
      <c r="E7" s="199" t="s">
        <v>82</v>
      </c>
      <c r="F7" s="110" t="s">
        <v>105</v>
      </c>
      <c r="G7" s="110" t="s">
        <v>111</v>
      </c>
      <c r="H7" s="126"/>
    </row>
    <row r="8" spans="1:8" ht="27.75" customHeight="1" x14ac:dyDescent="0.2">
      <c r="A8" s="196">
        <v>8</v>
      </c>
      <c r="B8" s="197" t="s">
        <v>112</v>
      </c>
      <c r="C8" s="201" t="s">
        <v>113</v>
      </c>
      <c r="D8" s="198">
        <v>40244</v>
      </c>
      <c r="E8" s="199" t="s">
        <v>82</v>
      </c>
      <c r="F8" s="110" t="s">
        <v>105</v>
      </c>
      <c r="G8" s="110" t="s">
        <v>106</v>
      </c>
      <c r="H8" s="126"/>
    </row>
    <row r="9" spans="1:8" ht="27.75" customHeight="1" x14ac:dyDescent="0.2">
      <c r="A9" s="196">
        <v>9</v>
      </c>
      <c r="B9" s="197" t="s">
        <v>114</v>
      </c>
      <c r="C9" s="201" t="s">
        <v>115</v>
      </c>
      <c r="D9" s="198">
        <v>40283</v>
      </c>
      <c r="E9" s="199" t="s">
        <v>84</v>
      </c>
      <c r="F9" s="110" t="s">
        <v>105</v>
      </c>
      <c r="G9" s="110" t="s">
        <v>111</v>
      </c>
      <c r="H9" s="126"/>
    </row>
    <row r="10" spans="1:8" ht="27.75" customHeight="1" x14ac:dyDescent="0.2">
      <c r="A10" s="196">
        <v>10</v>
      </c>
      <c r="B10" s="197" t="s">
        <v>116</v>
      </c>
      <c r="C10" s="201" t="s">
        <v>117</v>
      </c>
      <c r="D10" s="198">
        <v>40249</v>
      </c>
      <c r="E10" s="199" t="s">
        <v>41</v>
      </c>
      <c r="F10" s="110" t="s">
        <v>105</v>
      </c>
      <c r="G10" s="110" t="s">
        <v>111</v>
      </c>
      <c r="H10" s="126"/>
    </row>
    <row r="11" spans="1:8" ht="27.75" customHeight="1" x14ac:dyDescent="0.25">
      <c r="A11" s="153">
        <v>11</v>
      </c>
      <c r="B11" s="153" t="s">
        <v>118</v>
      </c>
      <c r="C11" s="154" t="s">
        <v>119</v>
      </c>
      <c r="D11" s="200">
        <v>40366</v>
      </c>
      <c r="E11" s="153" t="s">
        <v>82</v>
      </c>
      <c r="F11" s="110" t="s">
        <v>105</v>
      </c>
      <c r="G11" s="110" t="s">
        <v>106</v>
      </c>
      <c r="H11" s="126"/>
    </row>
    <row r="12" spans="1:8" ht="27.75" customHeight="1" x14ac:dyDescent="0.2">
      <c r="A12" s="196">
        <v>12</v>
      </c>
      <c r="B12" s="197" t="s">
        <v>120</v>
      </c>
      <c r="C12" s="201" t="s">
        <v>121</v>
      </c>
      <c r="D12" s="198">
        <v>40115</v>
      </c>
      <c r="E12" s="199" t="s">
        <v>41</v>
      </c>
      <c r="F12" s="110" t="s">
        <v>105</v>
      </c>
      <c r="G12" s="110" t="s">
        <v>111</v>
      </c>
      <c r="H12" s="126"/>
    </row>
    <row r="13" spans="1:8" ht="27.75" customHeight="1" x14ac:dyDescent="0.2">
      <c r="A13" s="196">
        <v>13</v>
      </c>
      <c r="B13" s="197" t="s">
        <v>122</v>
      </c>
      <c r="C13" s="201" t="s">
        <v>123</v>
      </c>
      <c r="D13" s="198">
        <v>40434</v>
      </c>
      <c r="E13" s="199" t="s">
        <v>82</v>
      </c>
      <c r="F13" s="110" t="s">
        <v>105</v>
      </c>
      <c r="G13" s="110" t="s">
        <v>106</v>
      </c>
      <c r="H13" s="126"/>
    </row>
    <row r="14" spans="1:8" ht="27.75" customHeight="1" x14ac:dyDescent="0.25">
      <c r="A14" s="113">
        <v>14</v>
      </c>
      <c r="B14" s="202" t="s">
        <v>124</v>
      </c>
      <c r="C14" s="203" t="s">
        <v>125</v>
      </c>
      <c r="D14" s="204">
        <v>39890</v>
      </c>
      <c r="E14" s="199" t="s">
        <v>41</v>
      </c>
      <c r="F14" s="110" t="s">
        <v>105</v>
      </c>
      <c r="G14" s="110" t="s">
        <v>106</v>
      </c>
      <c r="H14" s="126"/>
    </row>
    <row r="15" spans="1:8" ht="27.75" customHeight="1" x14ac:dyDescent="0.25">
      <c r="A15" s="196">
        <v>15</v>
      </c>
      <c r="B15" s="154" t="s">
        <v>126</v>
      </c>
      <c r="C15" s="154" t="s">
        <v>127</v>
      </c>
      <c r="D15" s="200">
        <v>40007</v>
      </c>
      <c r="E15" s="153" t="s">
        <v>63</v>
      </c>
      <c r="F15" s="110" t="s">
        <v>105</v>
      </c>
      <c r="G15" s="110" t="s">
        <v>106</v>
      </c>
      <c r="H15" s="126"/>
    </row>
    <row r="16" spans="1:8" ht="27.75" customHeight="1" x14ac:dyDescent="0.25">
      <c r="A16" s="192">
        <v>16</v>
      </c>
      <c r="B16" s="205" t="s">
        <v>128</v>
      </c>
      <c r="C16" s="203" t="s">
        <v>129</v>
      </c>
      <c r="D16" s="206">
        <v>40399</v>
      </c>
      <c r="E16" s="153" t="s">
        <v>82</v>
      </c>
      <c r="F16" s="110" t="s">
        <v>105</v>
      </c>
      <c r="G16" s="110" t="s">
        <v>106</v>
      </c>
      <c r="H16" s="126"/>
    </row>
    <row r="17" spans="1:8" ht="27.75" customHeight="1" x14ac:dyDescent="0.25">
      <c r="A17" s="192">
        <v>17</v>
      </c>
      <c r="B17" s="205" t="s">
        <v>130</v>
      </c>
      <c r="C17" s="203" t="s">
        <v>131</v>
      </c>
      <c r="D17" s="207">
        <v>40035</v>
      </c>
      <c r="E17" s="153" t="s">
        <v>82</v>
      </c>
      <c r="F17" s="110" t="s">
        <v>105</v>
      </c>
      <c r="G17" s="110" t="s">
        <v>111</v>
      </c>
      <c r="H17" s="126"/>
    </row>
    <row r="18" spans="1:8" ht="27.75" customHeight="1" x14ac:dyDescent="0.2">
      <c r="A18" s="196">
        <v>18</v>
      </c>
      <c r="B18" s="197" t="s">
        <v>132</v>
      </c>
      <c r="C18" s="201" t="s">
        <v>133</v>
      </c>
      <c r="D18" s="198">
        <v>40492</v>
      </c>
      <c r="E18" s="199" t="s">
        <v>84</v>
      </c>
      <c r="F18" s="110" t="s">
        <v>105</v>
      </c>
      <c r="G18" s="110" t="s">
        <v>111</v>
      </c>
      <c r="H18" s="126"/>
    </row>
    <row r="19" spans="1:8" s="154" customFormat="1" ht="27.75" customHeight="1" x14ac:dyDescent="0.25">
      <c r="A19" s="153">
        <v>19</v>
      </c>
      <c r="B19" s="154" t="s">
        <v>134</v>
      </c>
      <c r="C19" s="154" t="s">
        <v>135</v>
      </c>
      <c r="D19" s="200">
        <v>40424</v>
      </c>
      <c r="E19" s="153" t="s">
        <v>63</v>
      </c>
      <c r="F19" s="110" t="s">
        <v>105</v>
      </c>
      <c r="G19" s="110" t="s">
        <v>111</v>
      </c>
      <c r="H19" s="153"/>
    </row>
    <row r="20" spans="1:8" s="154" customFormat="1" ht="27.75" customHeight="1" x14ac:dyDescent="0.25">
      <c r="A20" s="192">
        <v>47</v>
      </c>
      <c r="B20" s="154" t="s">
        <v>136</v>
      </c>
      <c r="C20" s="154" t="s">
        <v>137</v>
      </c>
      <c r="D20" s="200">
        <v>40038</v>
      </c>
      <c r="E20" s="154" t="s">
        <v>41</v>
      </c>
      <c r="F20" s="154" t="s">
        <v>138</v>
      </c>
      <c r="G20" s="110" t="s">
        <v>139</v>
      </c>
      <c r="H20" s="153"/>
    </row>
    <row r="21" spans="1:8" s="154" customFormat="1" ht="16.899999999999999" customHeight="1" x14ac:dyDescent="0.25">
      <c r="A21" s="192">
        <v>53</v>
      </c>
      <c r="B21" s="154" t="s">
        <v>140</v>
      </c>
      <c r="C21" s="154" t="s">
        <v>141</v>
      </c>
      <c r="D21" s="200">
        <v>40550</v>
      </c>
      <c r="E21" s="154" t="s">
        <v>82</v>
      </c>
      <c r="F21" s="154" t="s">
        <v>138</v>
      </c>
      <c r="G21" s="110" t="s">
        <v>139</v>
      </c>
      <c r="H21" s="153"/>
    </row>
    <row r="22" spans="1:8" ht="16.899999999999999" customHeight="1" x14ac:dyDescent="0.25">
      <c r="A22" s="192">
        <v>89</v>
      </c>
      <c r="B22" s="154" t="s">
        <v>142</v>
      </c>
      <c r="C22" s="154" t="s">
        <v>143</v>
      </c>
      <c r="D22" s="200">
        <v>40341</v>
      </c>
      <c r="E22" s="154" t="s">
        <v>63</v>
      </c>
      <c r="F22" s="154" t="s">
        <v>144</v>
      </c>
      <c r="G22" s="110" t="s">
        <v>145</v>
      </c>
      <c r="H22" s="110"/>
    </row>
    <row r="23" spans="1:8" ht="16.899999999999999" customHeight="1" x14ac:dyDescent="0.25">
      <c r="A23" s="113">
        <v>90</v>
      </c>
      <c r="B23" s="154" t="s">
        <v>146</v>
      </c>
      <c r="C23" s="154" t="s">
        <v>147</v>
      </c>
      <c r="D23" s="200">
        <v>40380</v>
      </c>
      <c r="E23" s="154" t="s">
        <v>63</v>
      </c>
      <c r="F23" s="154" t="s">
        <v>148</v>
      </c>
      <c r="G23" s="110" t="s">
        <v>149</v>
      </c>
      <c r="H23" s="110"/>
    </row>
    <row r="24" spans="1:8" ht="16.899999999999999" customHeight="1" x14ac:dyDescent="0.2">
      <c r="A24" s="113"/>
      <c r="B24" s="109"/>
      <c r="C24" s="112"/>
      <c r="D24" s="107"/>
      <c r="E24" s="108"/>
      <c r="F24" s="110"/>
      <c r="H24" s="110"/>
    </row>
    <row r="25" spans="1:8" ht="16.899999999999999" customHeight="1" x14ac:dyDescent="0.2">
      <c r="A25" s="113"/>
      <c r="B25" s="109"/>
      <c r="C25" s="112"/>
      <c r="D25" s="107"/>
      <c r="E25" s="108"/>
      <c r="F25" s="110"/>
      <c r="H25" s="110"/>
    </row>
    <row r="26" spans="1:8" ht="16.899999999999999" customHeight="1" x14ac:dyDescent="0.2">
      <c r="A26" s="113"/>
      <c r="B26" s="109"/>
      <c r="C26" s="112"/>
      <c r="D26" s="107"/>
      <c r="E26" s="108"/>
      <c r="F26" s="110"/>
      <c r="H26" s="110"/>
    </row>
    <row r="27" spans="1:8" ht="16.899999999999999" customHeight="1" x14ac:dyDescent="0.2">
      <c r="A27" s="113"/>
      <c r="B27" s="109"/>
      <c r="C27" s="112"/>
      <c r="D27" s="107"/>
      <c r="E27" s="108"/>
      <c r="F27" s="110"/>
      <c r="H27" s="110"/>
    </row>
    <row r="28" spans="1:8" ht="16.899999999999999" customHeight="1" x14ac:dyDescent="0.2">
      <c r="A28" s="113"/>
      <c r="B28" s="109"/>
      <c r="C28" s="112"/>
      <c r="D28" s="107"/>
      <c r="E28" s="108"/>
      <c r="F28" s="110"/>
      <c r="H28" s="110"/>
    </row>
    <row r="29" spans="1:8" ht="16.899999999999999" customHeight="1" x14ac:dyDescent="0.2">
      <c r="A29" s="113"/>
      <c r="B29" s="109"/>
      <c r="C29" s="112"/>
      <c r="D29" s="107"/>
      <c r="E29" s="108"/>
      <c r="F29" s="110"/>
      <c r="H29" s="110"/>
    </row>
    <row r="30" spans="1:8" ht="16.899999999999999" customHeight="1" x14ac:dyDescent="0.2">
      <c r="A30" s="113"/>
      <c r="B30" s="109"/>
      <c r="C30" s="112"/>
      <c r="D30" s="107"/>
      <c r="E30" s="108"/>
      <c r="F30" s="110"/>
      <c r="H30" s="110"/>
    </row>
    <row r="31" spans="1:8" ht="16.899999999999999" customHeight="1" x14ac:dyDescent="0.2">
      <c r="A31" s="113"/>
      <c r="B31" s="109"/>
      <c r="C31" s="112"/>
      <c r="D31" s="107"/>
      <c r="E31" s="108"/>
      <c r="F31" s="110"/>
      <c r="H31" s="110"/>
    </row>
    <row r="32" spans="1:8" ht="16.899999999999999" customHeight="1" x14ac:dyDescent="0.2">
      <c r="A32" s="113"/>
      <c r="B32" s="109"/>
      <c r="C32" s="112"/>
      <c r="D32" s="107"/>
      <c r="E32" s="108"/>
      <c r="F32" s="110"/>
      <c r="H32" s="110"/>
    </row>
    <row r="33" spans="1:8" ht="16.899999999999999" customHeight="1" x14ac:dyDescent="0.2">
      <c r="A33" s="113"/>
      <c r="B33" s="109"/>
      <c r="C33" s="112"/>
      <c r="D33" s="107"/>
      <c r="E33" s="108"/>
      <c r="F33" s="110"/>
      <c r="H33" s="110"/>
    </row>
    <row r="34" spans="1:8" ht="16.899999999999999" customHeight="1" x14ac:dyDescent="0.2">
      <c r="A34" s="113"/>
      <c r="B34" s="109"/>
      <c r="C34" s="112"/>
      <c r="D34" s="107"/>
      <c r="E34" s="108"/>
      <c r="F34" s="110"/>
      <c r="H34" s="110"/>
    </row>
    <row r="35" spans="1:8" ht="16.899999999999999" customHeight="1" x14ac:dyDescent="0.2">
      <c r="A35" s="113"/>
      <c r="B35" s="109"/>
      <c r="C35" s="112"/>
      <c r="D35" s="107"/>
      <c r="E35" s="108"/>
      <c r="F35" s="110"/>
      <c r="H35" s="110"/>
    </row>
    <row r="36" spans="1:8" ht="16.899999999999999" customHeight="1" x14ac:dyDescent="0.2">
      <c r="A36" s="113"/>
      <c r="B36" s="109"/>
      <c r="C36" s="112"/>
      <c r="D36" s="107"/>
      <c r="E36" s="108"/>
      <c r="F36" s="110"/>
      <c r="H36" s="110"/>
    </row>
    <row r="37" spans="1:8" ht="16.899999999999999" customHeight="1" x14ac:dyDescent="0.2">
      <c r="A37" s="113"/>
      <c r="B37" s="109"/>
      <c r="C37" s="112"/>
      <c r="D37" s="107"/>
      <c r="E37" s="108"/>
      <c r="F37" s="110"/>
      <c r="H37" s="110"/>
    </row>
    <row r="38" spans="1:8" ht="16.899999999999999" customHeight="1" x14ac:dyDescent="0.2">
      <c r="A38" s="113"/>
      <c r="B38" s="109"/>
      <c r="C38" s="112"/>
      <c r="D38" s="107"/>
      <c r="E38" s="108"/>
      <c r="F38" s="110"/>
      <c r="H38" s="110"/>
    </row>
    <row r="39" spans="1:8" ht="16.899999999999999" customHeight="1" x14ac:dyDescent="0.2">
      <c r="A39" s="113"/>
      <c r="B39" s="109"/>
      <c r="C39" s="112"/>
      <c r="D39" s="107"/>
      <c r="E39" s="108"/>
      <c r="F39" s="110"/>
      <c r="H39" s="110"/>
    </row>
    <row r="40" spans="1:8" ht="16.899999999999999" customHeight="1" x14ac:dyDescent="0.2">
      <c r="A40" s="113"/>
      <c r="B40" s="109"/>
      <c r="C40" s="112"/>
      <c r="D40" s="107"/>
      <c r="E40" s="108"/>
      <c r="F40" s="110"/>
      <c r="H40" s="110"/>
    </row>
    <row r="41" spans="1:8" ht="16.899999999999999" customHeight="1" x14ac:dyDescent="0.2">
      <c r="A41" s="113"/>
      <c r="B41" s="109"/>
      <c r="C41" s="112"/>
      <c r="D41" s="107"/>
      <c r="E41" s="108"/>
      <c r="F41" s="110"/>
      <c r="H41" s="126"/>
    </row>
    <row r="42" spans="1:8" ht="16.899999999999999" customHeight="1" x14ac:dyDescent="0.2">
      <c r="A42" s="113"/>
      <c r="B42" s="109"/>
      <c r="C42" s="112"/>
      <c r="D42" s="107"/>
      <c r="E42" s="108"/>
      <c r="F42" s="110"/>
      <c r="H42" s="126"/>
    </row>
    <row r="43" spans="1:8" ht="16.899999999999999" customHeight="1" x14ac:dyDescent="0.2">
      <c r="A43" s="113"/>
      <c r="B43" s="109"/>
      <c r="C43" s="112"/>
      <c r="D43" s="107"/>
      <c r="E43" s="108"/>
      <c r="F43" s="110"/>
      <c r="H43" s="126"/>
    </row>
    <row r="44" spans="1:8" ht="16.899999999999999" customHeight="1" x14ac:dyDescent="0.2">
      <c r="A44" s="113"/>
      <c r="B44" s="109"/>
      <c r="C44" s="112"/>
      <c r="D44" s="107"/>
      <c r="E44" s="108"/>
      <c r="F44" s="110"/>
      <c r="H44" s="126"/>
    </row>
    <row r="45" spans="1:8" ht="16.899999999999999" customHeight="1" x14ac:dyDescent="0.2">
      <c r="A45" s="113"/>
      <c r="B45" s="109"/>
      <c r="C45" s="112"/>
      <c r="D45" s="107"/>
      <c r="E45" s="108"/>
      <c r="F45" s="110"/>
      <c r="H45" s="126"/>
    </row>
    <row r="46" spans="1:8" ht="16.899999999999999" customHeight="1" x14ac:dyDescent="0.2">
      <c r="A46" s="113"/>
      <c r="B46" s="109"/>
      <c r="C46" s="112"/>
      <c r="D46" s="107"/>
      <c r="E46" s="108"/>
      <c r="F46" s="110"/>
      <c r="H46" s="126"/>
    </row>
    <row r="47" spans="1:8" ht="16.899999999999999" customHeight="1" x14ac:dyDescent="0.2">
      <c r="A47" s="113"/>
      <c r="B47" s="109"/>
      <c r="C47" s="112"/>
      <c r="D47" s="107"/>
      <c r="E47" s="108"/>
      <c r="F47" s="110"/>
      <c r="H47" s="126"/>
    </row>
    <row r="48" spans="1:8" ht="16.899999999999999" customHeight="1" x14ac:dyDescent="0.2">
      <c r="A48" s="113"/>
      <c r="B48" s="109"/>
      <c r="C48" s="112"/>
      <c r="D48" s="107"/>
      <c r="E48" s="108"/>
      <c r="F48" s="110"/>
      <c r="H48" s="126"/>
    </row>
    <row r="50" spans="1:8" ht="16.899999999999999" customHeight="1" x14ac:dyDescent="0.2">
      <c r="A50" s="113"/>
      <c r="B50" s="109"/>
      <c r="C50" s="112"/>
      <c r="D50" s="107"/>
      <c r="E50" s="108"/>
      <c r="F50" s="110"/>
      <c r="H50" s="126"/>
    </row>
  </sheetData>
  <sortState xmlns:xlrd2="http://schemas.microsoft.com/office/spreadsheetml/2017/richdata2" ref="A2:G21">
    <sortCondition ref="A2:A21"/>
  </sortState>
  <conditionalFormatting sqref="A57:A1048576 A50 A1 A24:A48">
    <cfRule type="duplicateValues" dxfId="20" priority="39"/>
  </conditionalFormatting>
  <conditionalFormatting sqref="B57:B1048576 B50 B1 B24:B48">
    <cfRule type="duplicateValues" dxfId="19" priority="38"/>
  </conditionalFormatting>
  <conditionalFormatting sqref="A2:A23">
    <cfRule type="duplicateValues" dxfId="18" priority="7"/>
  </conditionalFormatting>
  <conditionalFormatting sqref="B20:B23 B2:B16">
    <cfRule type="duplicateValues" dxfId="17" priority="6"/>
  </conditionalFormatting>
  <conditionalFormatting sqref="A2">
    <cfRule type="duplicateValues" dxfId="16" priority="8"/>
  </conditionalFormatting>
  <conditionalFormatting sqref="B2">
    <cfRule type="duplicateValues" dxfId="15" priority="9"/>
  </conditionalFormatting>
  <conditionalFormatting sqref="A20:A21">
    <cfRule type="duplicateValues" dxfId="14" priority="5"/>
  </conditionalFormatting>
  <conditionalFormatting sqref="A17:A19">
    <cfRule type="duplicateValues" dxfId="13" priority="4"/>
  </conditionalFormatting>
  <conditionalFormatting sqref="A22:A23">
    <cfRule type="duplicateValues" dxfId="12" priority="3"/>
  </conditionalFormatting>
  <conditionalFormatting sqref="A17:A23">
    <cfRule type="duplicateValues" dxfId="11" priority="2"/>
  </conditionalFormatting>
  <conditionalFormatting sqref="B14:B15">
    <cfRule type="duplicateValues" dxfId="10" priority="1"/>
  </conditionalFormatting>
  <conditionalFormatting sqref="B5:B15">
    <cfRule type="duplicateValues" dxfId="9" priority="10"/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L80"/>
  <sheetViews>
    <sheetView view="pageBreakPreview" topLeftCell="A5" zoomScaleSheetLayoutView="100" workbookViewId="0">
      <selection activeCell="A22" sqref="A22:A56"/>
    </sheetView>
  </sheetViews>
  <sheetFormatPr defaultColWidth="9.140625" defaultRowHeight="12.75" x14ac:dyDescent="0.2"/>
  <cols>
    <col min="1" max="1" width="7" style="74" customWidth="1"/>
    <col min="2" max="2" width="49.42578125" style="74" customWidth="1"/>
    <col min="3" max="3" width="11.7109375" style="124" customWidth="1"/>
    <col min="4" max="4" width="12.7109375" style="74" customWidth="1"/>
    <col min="5" max="5" width="7.7109375" style="74" customWidth="1"/>
    <col min="6" max="6" width="54.42578125" style="74" customWidth="1"/>
    <col min="7" max="7" width="17.140625" style="74" customWidth="1"/>
    <col min="8" max="16384" width="9.140625" style="74"/>
  </cols>
  <sheetData>
    <row r="1" spans="1:12" ht="15.75" customHeight="1" x14ac:dyDescent="0.2">
      <c r="A1" s="246" t="s">
        <v>0</v>
      </c>
      <c r="B1" s="246"/>
      <c r="C1" s="246"/>
      <c r="D1" s="246"/>
      <c r="E1" s="246"/>
      <c r="F1" s="246"/>
      <c r="G1" s="246"/>
    </row>
    <row r="2" spans="1:12" ht="15.75" customHeight="1" x14ac:dyDescent="0.2">
      <c r="A2" s="246" t="s">
        <v>87</v>
      </c>
      <c r="B2" s="246"/>
      <c r="C2" s="246"/>
      <c r="D2" s="246"/>
      <c r="E2" s="246"/>
      <c r="F2" s="246"/>
      <c r="G2" s="246"/>
    </row>
    <row r="3" spans="1:12" ht="15.75" customHeight="1" x14ac:dyDescent="0.2">
      <c r="A3" s="246" t="s">
        <v>10</v>
      </c>
      <c r="B3" s="246"/>
      <c r="C3" s="246"/>
      <c r="D3" s="246"/>
      <c r="E3" s="246"/>
      <c r="F3" s="246"/>
      <c r="G3" s="246"/>
    </row>
    <row r="4" spans="1:12" ht="21" x14ac:dyDescent="0.2">
      <c r="A4" s="246" t="s">
        <v>27</v>
      </c>
      <c r="B4" s="246"/>
      <c r="C4" s="246"/>
      <c r="D4" s="246"/>
      <c r="E4" s="246"/>
      <c r="F4" s="246"/>
      <c r="G4" s="246"/>
    </row>
    <row r="5" spans="1:12" ht="21" customHeight="1" x14ac:dyDescent="0.2">
      <c r="A5" s="236"/>
      <c r="B5" s="236"/>
      <c r="C5" s="236"/>
      <c r="D5" s="236"/>
      <c r="E5" s="236"/>
      <c r="F5" s="236"/>
      <c r="G5" s="236"/>
      <c r="J5" s="75"/>
    </row>
    <row r="6" spans="1:12" s="76" customFormat="1" ht="28.5" x14ac:dyDescent="0.2">
      <c r="A6" s="247" t="s">
        <v>155</v>
      </c>
      <c r="B6" s="247"/>
      <c r="C6" s="247"/>
      <c r="D6" s="247"/>
      <c r="E6" s="247"/>
      <c r="F6" s="247"/>
      <c r="G6" s="247"/>
      <c r="L6" s="75"/>
    </row>
    <row r="7" spans="1:12" s="76" customFormat="1" ht="18" customHeight="1" x14ac:dyDescent="0.2">
      <c r="A7" s="244" t="s">
        <v>16</v>
      </c>
      <c r="B7" s="244"/>
      <c r="C7" s="244"/>
      <c r="D7" s="244"/>
      <c r="E7" s="244"/>
      <c r="F7" s="244"/>
      <c r="G7" s="244"/>
    </row>
    <row r="8" spans="1:12" s="76" customFormat="1" ht="4.5" customHeight="1" thickBot="1" x14ac:dyDescent="0.25">
      <c r="A8" s="248"/>
      <c r="B8" s="248"/>
      <c r="C8" s="248"/>
      <c r="D8" s="248"/>
      <c r="E8" s="248"/>
      <c r="F8" s="248"/>
      <c r="G8" s="77"/>
    </row>
    <row r="9" spans="1:12" ht="19.5" customHeight="1" thickTop="1" x14ac:dyDescent="0.2">
      <c r="A9" s="249" t="s">
        <v>67</v>
      </c>
      <c r="B9" s="250"/>
      <c r="C9" s="250"/>
      <c r="D9" s="250"/>
      <c r="E9" s="250"/>
      <c r="F9" s="250"/>
      <c r="G9" s="251"/>
    </row>
    <row r="10" spans="1:12" ht="18" customHeight="1" x14ac:dyDescent="0.2">
      <c r="A10" s="252" t="s">
        <v>62</v>
      </c>
      <c r="B10" s="253"/>
      <c r="C10" s="253"/>
      <c r="D10" s="253"/>
      <c r="E10" s="253"/>
      <c r="F10" s="253"/>
      <c r="G10" s="254"/>
    </row>
    <row r="11" spans="1:12" ht="19.5" customHeight="1" x14ac:dyDescent="0.2">
      <c r="A11" s="252" t="s">
        <v>81</v>
      </c>
      <c r="B11" s="253"/>
      <c r="C11" s="253"/>
      <c r="D11" s="253"/>
      <c r="E11" s="253"/>
      <c r="F11" s="253"/>
      <c r="G11" s="254"/>
    </row>
    <row r="12" spans="1:12" ht="5.25" customHeight="1" x14ac:dyDescent="0.2">
      <c r="A12" s="243"/>
      <c r="B12" s="244"/>
      <c r="C12" s="244"/>
      <c r="D12" s="244"/>
      <c r="E12" s="244"/>
      <c r="F12" s="244"/>
      <c r="G12" s="245"/>
    </row>
    <row r="13" spans="1:12" ht="15" x14ac:dyDescent="0.25">
      <c r="A13" s="78" t="s">
        <v>68</v>
      </c>
      <c r="B13" s="79"/>
      <c r="C13" s="146" t="s">
        <v>79</v>
      </c>
      <c r="D13" s="4"/>
      <c r="E13" s="4"/>
      <c r="F13" s="149" t="s">
        <v>30</v>
      </c>
      <c r="G13" s="150" t="s">
        <v>80</v>
      </c>
    </row>
    <row r="14" spans="1:12" ht="15" x14ac:dyDescent="0.2">
      <c r="A14" s="80" t="s">
        <v>64</v>
      </c>
      <c r="B14" s="81"/>
      <c r="C14" s="82" t="s">
        <v>93</v>
      </c>
      <c r="D14" s="81"/>
      <c r="E14" s="81"/>
      <c r="F14" s="83" t="s">
        <v>86</v>
      </c>
      <c r="G14" s="178" t="s">
        <v>92</v>
      </c>
    </row>
    <row r="15" spans="1:12" ht="15" x14ac:dyDescent="0.2">
      <c r="A15" s="84" t="s">
        <v>9</v>
      </c>
      <c r="B15" s="85"/>
      <c r="C15" s="86"/>
      <c r="D15" s="85"/>
      <c r="E15" s="85"/>
      <c r="F15" s="87"/>
      <c r="G15" s="88"/>
    </row>
    <row r="16" spans="1:12" ht="15" x14ac:dyDescent="0.2">
      <c r="A16" s="89" t="s">
        <v>18</v>
      </c>
      <c r="B16" s="6"/>
      <c r="C16" s="90"/>
      <c r="D16" s="6"/>
      <c r="E16" s="8"/>
      <c r="F16" s="91"/>
      <c r="G16" s="92"/>
    </row>
    <row r="17" spans="1:8" ht="15" x14ac:dyDescent="0.2">
      <c r="A17" s="89" t="s">
        <v>19</v>
      </c>
      <c r="B17" s="6"/>
      <c r="C17" s="90"/>
      <c r="D17" s="6"/>
      <c r="E17" s="8" t="s">
        <v>90</v>
      </c>
      <c r="F17" s="91"/>
      <c r="G17" s="92"/>
    </row>
    <row r="18" spans="1:8" ht="15" x14ac:dyDescent="0.2">
      <c r="A18" s="89" t="s">
        <v>20</v>
      </c>
      <c r="B18" s="6"/>
      <c r="C18" s="90"/>
      <c r="D18" s="6"/>
      <c r="E18" s="8" t="s">
        <v>91</v>
      </c>
      <c r="F18" s="91"/>
      <c r="G18" s="93"/>
    </row>
    <row r="19" spans="1:8" ht="15.75" thickBot="1" x14ac:dyDescent="0.25">
      <c r="A19" s="155" t="s">
        <v>15</v>
      </c>
      <c r="B19" s="156"/>
      <c r="C19" s="157"/>
      <c r="D19" s="156"/>
      <c r="E19" s="158" t="s">
        <v>154</v>
      </c>
      <c r="F19" s="94"/>
      <c r="G19" s="95"/>
    </row>
    <row r="20" spans="1:8" ht="9.75" customHeight="1" thickTop="1" thickBot="1" x14ac:dyDescent="0.25">
      <c r="A20" s="96"/>
      <c r="B20" s="97"/>
      <c r="C20" s="98"/>
      <c r="D20" s="97"/>
      <c r="E20" s="97"/>
      <c r="F20" s="97"/>
      <c r="G20" s="99"/>
    </row>
    <row r="21" spans="1:8" s="103" customFormat="1" ht="33.6" customHeight="1" thickTop="1" thickBot="1" x14ac:dyDescent="0.25">
      <c r="A21" s="174" t="s">
        <v>12</v>
      </c>
      <c r="B21" s="100" t="s">
        <v>2</v>
      </c>
      <c r="C21" s="101" t="s">
        <v>44</v>
      </c>
      <c r="D21" s="70" t="s">
        <v>8</v>
      </c>
      <c r="E21" s="73" t="s">
        <v>69</v>
      </c>
      <c r="F21" s="73" t="s">
        <v>70</v>
      </c>
      <c r="G21" s="102"/>
    </row>
    <row r="22" spans="1:8" s="103" customFormat="1" ht="21.6" customHeight="1" thickTop="1" x14ac:dyDescent="0.2">
      <c r="A22" s="228"/>
      <c r="B22" s="104"/>
      <c r="C22" s="105"/>
      <c r="D22" s="104"/>
      <c r="E22" s="104"/>
      <c r="F22" s="104"/>
      <c r="G22" s="175"/>
    </row>
    <row r="23" spans="1:8" s="103" customFormat="1" ht="21.6" customHeight="1" x14ac:dyDescent="0.2">
      <c r="A23" s="229"/>
      <c r="B23" s="106" t="s">
        <v>83</v>
      </c>
      <c r="C23" s="107"/>
      <c r="D23" s="108"/>
      <c r="E23" s="109"/>
      <c r="F23" s="110"/>
      <c r="G23" s="176"/>
      <c r="H23" s="111"/>
    </row>
    <row r="24" spans="1:8" s="111" customFormat="1" ht="21.6" customHeight="1" x14ac:dyDescent="0.2">
      <c r="A24" s="230">
        <v>11</v>
      </c>
      <c r="B24" s="182" t="str">
        <f>VLOOKUP(A24,'База спортсменов'!A:H,3,FALSE)</f>
        <v>ЧИСТЮНИНА Анастасия Константиновна</v>
      </c>
      <c r="C24" s="183">
        <f>VLOOKUP(A24,'База спортсменов'!A:H,4,FALSE)</f>
        <v>40366</v>
      </c>
      <c r="D24" s="184" t="str">
        <f>VLOOKUP(A24,'База спортсменов'!A:H,5,FALSE)</f>
        <v>2 СР</v>
      </c>
      <c r="E24" s="185" t="str">
        <f>IF(VLOOKUP(A24,'База спортсменов'!A:H,8,FALSE)&gt;0,VLOOKUP(A24,'База спортсменов'!A:H,8,FALSE),"")</f>
        <v/>
      </c>
      <c r="F24" s="179" t="str">
        <f>VLOOKUP(A24,'База спортсменов'!A:H,7,FALSE)</f>
        <v>МБУДО СШОР № 8</v>
      </c>
      <c r="G24" s="180"/>
      <c r="H24" s="111" t="str">
        <f>VLOOKUP(A24,'База спортсменов'!A:H,6,FALSE)</f>
        <v>Воронежская область</v>
      </c>
    </row>
    <row r="25" spans="1:8" s="111" customFormat="1" ht="21.6" customHeight="1" x14ac:dyDescent="0.2">
      <c r="A25" s="230">
        <v>8</v>
      </c>
      <c r="B25" s="182" t="str">
        <f>VLOOKUP(A25,'База спортсменов'!A:H,3,FALSE)</f>
        <v>КУТЮРИНА Виктория Владимировна</v>
      </c>
      <c r="C25" s="183">
        <f>VLOOKUP(A25,'База спортсменов'!A:H,4,FALSE)</f>
        <v>40244</v>
      </c>
      <c r="D25" s="184" t="str">
        <f>VLOOKUP(A25,'База спортсменов'!A:H,5,FALSE)</f>
        <v>2 СР</v>
      </c>
      <c r="E25" s="185" t="str">
        <f>IF(VLOOKUP(A25,'База спортсменов'!A:H,8,FALSE)&gt;0,VLOOKUP(A25,'База спортсменов'!A:H,8,FALSE),"")</f>
        <v/>
      </c>
      <c r="F25" s="179" t="str">
        <f>VLOOKUP(A25,'База спортсменов'!A:H,7,FALSE)</f>
        <v>МБУДО СШОР № 8</v>
      </c>
      <c r="G25" s="180"/>
      <c r="H25" s="111" t="str">
        <f>VLOOKUP(A25,'База спортсменов'!A:H,6,FALSE)</f>
        <v>Воронежская область</v>
      </c>
    </row>
    <row r="26" spans="1:8" s="111" customFormat="1" ht="21.6" customHeight="1" x14ac:dyDescent="0.2">
      <c r="A26" s="231">
        <v>12</v>
      </c>
      <c r="B26" s="182" t="str">
        <f>VLOOKUP(A26,'База спортсменов'!A:H,3,FALSE)</f>
        <v>АСТАФУРОВА Полина Дмитриевна</v>
      </c>
      <c r="C26" s="183">
        <f>VLOOKUP(A26,'База спортсменов'!A:H,4,FALSE)</f>
        <v>40115</v>
      </c>
      <c r="D26" s="184" t="str">
        <f>VLOOKUP(A26,'База спортсменов'!A:H,5,FALSE)</f>
        <v>КМС</v>
      </c>
      <c r="E26" s="185" t="str">
        <f>IF(VLOOKUP(A26,'База спортсменов'!A:H,8,FALSE)&gt;0,VLOOKUP(A26,'База спортсменов'!A:H,8,FALSE),"")</f>
        <v/>
      </c>
      <c r="F26" s="179" t="str">
        <f>VLOOKUP(A26,'База спортсменов'!A:H,7,FALSE)</f>
        <v>ГБУ ДО ВО "СШОР № 1"</v>
      </c>
      <c r="G26" s="180"/>
      <c r="H26" s="111" t="str">
        <f>VLOOKUP(A26,'База спортсменов'!A:H,6,FALSE)</f>
        <v>Воронежская область</v>
      </c>
    </row>
    <row r="27" spans="1:8" s="111" customFormat="1" ht="21.6" customHeight="1" x14ac:dyDescent="0.2">
      <c r="A27" s="231">
        <v>14</v>
      </c>
      <c r="B27" s="182" t="str">
        <f>VLOOKUP(A27,'База спортсменов'!A:H,3,FALSE)</f>
        <v>ЗАКАЗОВА Анастасия Александровна</v>
      </c>
      <c r="C27" s="183">
        <f>VLOOKUP(A27,'База спортсменов'!A:H,4,FALSE)</f>
        <v>39890</v>
      </c>
      <c r="D27" s="184" t="str">
        <f>VLOOKUP(A27,'База спортсменов'!A:H,5,FALSE)</f>
        <v>КМС</v>
      </c>
      <c r="E27" s="185" t="str">
        <f>IF(VLOOKUP(A27,'База спортсменов'!A:H,8,FALSE)&gt;0,VLOOKUP(A27,'База спортсменов'!A:H,8,FALSE),"")</f>
        <v/>
      </c>
      <c r="F27" s="179" t="str">
        <f>VLOOKUP(A27,'База спортсменов'!A:H,7,FALSE)</f>
        <v>МБУДО СШОР № 8</v>
      </c>
      <c r="G27" s="180"/>
      <c r="H27" s="111" t="str">
        <f>VLOOKUP(A27,'База спортсменов'!A:H,6,FALSE)</f>
        <v>Воронежская область</v>
      </c>
    </row>
    <row r="28" spans="1:8" s="111" customFormat="1" ht="21.6" customHeight="1" x14ac:dyDescent="0.2">
      <c r="A28" s="232">
        <v>6</v>
      </c>
      <c r="B28" s="182" t="str">
        <f>VLOOKUP(A28,'База спортсменов'!A:H,3,FALSE)</f>
        <v>ЮРЧЕНКО Анастасия Александровна</v>
      </c>
      <c r="C28" s="183">
        <f>VLOOKUP(A28,'База спортсменов'!A:H,4,FALSE)</f>
        <v>40660</v>
      </c>
      <c r="D28" s="184" t="str">
        <f>VLOOKUP(A28,'База спортсменов'!A:H,5,FALSE)</f>
        <v>3 СР</v>
      </c>
      <c r="E28" s="185" t="str">
        <f>IF(VLOOKUP(A28,'База спортсменов'!A:H,8,FALSE)&gt;0,VLOOKUP(A28,'База спортсменов'!A:H,8,FALSE),"")</f>
        <v/>
      </c>
      <c r="F28" s="179" t="str">
        <f>VLOOKUP(A28,'База спортсменов'!A:H,7,FALSE)</f>
        <v>МБУДО СШОР № 8</v>
      </c>
      <c r="G28" s="180"/>
      <c r="H28" s="111" t="str">
        <f>VLOOKUP(A28,'База спортсменов'!A:H,6,FALSE)</f>
        <v>Воронежская область</v>
      </c>
    </row>
    <row r="29" spans="1:8" s="111" customFormat="1" ht="21.6" customHeight="1" x14ac:dyDescent="0.2">
      <c r="A29" s="232">
        <v>5</v>
      </c>
      <c r="B29" s="182" t="str">
        <f>VLOOKUP(A29,'База спортсменов'!A:H,3,FALSE)</f>
        <v>МЕРЕНКОВА Елисавета Алексеевна</v>
      </c>
      <c r="C29" s="183">
        <f>VLOOKUP(A29,'База спортсменов'!A:H,4,FALSE)</f>
        <v>40723</v>
      </c>
      <c r="D29" s="184" t="str">
        <f>VLOOKUP(A29,'База спортсменов'!A:H,5,FALSE)</f>
        <v>3 СР</v>
      </c>
      <c r="E29" s="185" t="str">
        <f>IF(VLOOKUP(A29,'База спортсменов'!A:H,8,FALSE)&gt;0,VLOOKUP(A29,'База спортсменов'!A:H,8,FALSE),"")</f>
        <v/>
      </c>
      <c r="F29" s="179" t="str">
        <f>VLOOKUP(A29,'База спортсменов'!A:H,7,FALSE)</f>
        <v>МБУДО СШОР № 8</v>
      </c>
      <c r="G29" s="180"/>
      <c r="H29" s="111" t="str">
        <f>VLOOKUP(A29,'База спортсменов'!A:H,6,FALSE)</f>
        <v>Воронежская область</v>
      </c>
    </row>
    <row r="30" spans="1:8" s="111" customFormat="1" ht="21.6" customHeight="1" x14ac:dyDescent="0.2">
      <c r="A30" s="232">
        <v>7</v>
      </c>
      <c r="B30" s="182" t="str">
        <f>VLOOKUP(A30,'База спортсменов'!A:H,3,FALSE)</f>
        <v>ХИЖКИНА Мария Владимировна</v>
      </c>
      <c r="C30" s="183">
        <f>VLOOKUP(A30,'База спортсменов'!A:H,4,FALSE)</f>
        <v>40775</v>
      </c>
      <c r="D30" s="184" t="str">
        <f>VLOOKUP(A30,'База спортсменов'!A:H,5,FALSE)</f>
        <v>2 СР</v>
      </c>
      <c r="E30" s="185" t="str">
        <f>IF(VLOOKUP(A30,'База спортсменов'!A:H,8,FALSE)&gt;0,VLOOKUP(A30,'База спортсменов'!A:H,8,FALSE),"")</f>
        <v/>
      </c>
      <c r="F30" s="179" t="str">
        <f>VLOOKUP(A30,'База спортсменов'!A:H,7,FALSE)</f>
        <v>ГБУ ДО ВО "СШОР № 1"</v>
      </c>
      <c r="G30" s="180"/>
      <c r="H30" s="111" t="str">
        <f>VLOOKUP(A30,'База спортсменов'!A:H,6,FALSE)</f>
        <v>Воронежская область</v>
      </c>
    </row>
    <row r="31" spans="1:8" s="111" customFormat="1" ht="21.6" customHeight="1" x14ac:dyDescent="0.2">
      <c r="A31" s="232">
        <v>9</v>
      </c>
      <c r="B31" s="182" t="str">
        <f>VLOOKUP(A31,'База спортсменов'!A:H,3,FALSE)</f>
        <v>СЕНИК Александра Сергеевна</v>
      </c>
      <c r="C31" s="183">
        <f>VLOOKUP(A31,'База спортсменов'!A:H,4,FALSE)</f>
        <v>40283</v>
      </c>
      <c r="D31" s="184" t="str">
        <f>VLOOKUP(A31,'База спортсменов'!A:H,5,FALSE)</f>
        <v>3 СР</v>
      </c>
      <c r="E31" s="185" t="str">
        <f>IF(VLOOKUP(A31,'База спортсменов'!A:H,8,FALSE)&gt;0,VLOOKUP(A31,'База спортсменов'!A:H,8,FALSE),"")</f>
        <v/>
      </c>
      <c r="F31" s="179" t="str">
        <f>VLOOKUP(A31,'База спортсменов'!A:H,7,FALSE)</f>
        <v>ГБУ ДО ВО "СШОР № 1"</v>
      </c>
      <c r="G31" s="180"/>
      <c r="H31" s="111" t="str">
        <f>VLOOKUP(A31,'База спортсменов'!A:H,6,FALSE)</f>
        <v>Воронежская область</v>
      </c>
    </row>
    <row r="32" spans="1:8" s="111" customFormat="1" ht="21.6" customHeight="1" x14ac:dyDescent="0.2">
      <c r="A32" s="232">
        <v>10</v>
      </c>
      <c r="B32" s="182" t="str">
        <f>VLOOKUP(A32,'База спортсменов'!A:H,3,FALSE)</f>
        <v>СУХАРЕВА Александра Александровна</v>
      </c>
      <c r="C32" s="183">
        <f>VLOOKUP(A32,'База спортсменов'!A:H,4,FALSE)</f>
        <v>40249</v>
      </c>
      <c r="D32" s="184" t="str">
        <f>VLOOKUP(A32,'База спортсменов'!A:H,5,FALSE)</f>
        <v>КМС</v>
      </c>
      <c r="E32" s="185" t="str">
        <f>IF(VLOOKUP(A32,'База спортсменов'!A:H,8,FALSE)&gt;0,VLOOKUP(A32,'База спортсменов'!A:H,8,FALSE),"")</f>
        <v/>
      </c>
      <c r="F32" s="179" t="str">
        <f>VLOOKUP(A32,'База спортсменов'!A:H,7,FALSE)</f>
        <v>ГБУ ДО ВО "СШОР № 1"</v>
      </c>
      <c r="G32" s="180"/>
      <c r="H32" s="111" t="str">
        <f>VLOOKUP(A32,'База спортсменов'!A:H,6,FALSE)</f>
        <v>Воронежская область</v>
      </c>
    </row>
    <row r="33" spans="1:9" s="111" customFormat="1" ht="21.6" customHeight="1" x14ac:dyDescent="0.2">
      <c r="A33" s="232">
        <v>13</v>
      </c>
      <c r="B33" s="182" t="str">
        <f>VLOOKUP(A33,'База спортсменов'!A:H,3,FALSE)</f>
        <v>ДВОЙНЕНКО Кира Борисовна</v>
      </c>
      <c r="C33" s="183">
        <f>VLOOKUP(A33,'База спортсменов'!A:H,4,FALSE)</f>
        <v>40434</v>
      </c>
      <c r="D33" s="184" t="str">
        <f>VLOOKUP(A33,'База спортсменов'!A:H,5,FALSE)</f>
        <v>2 СР</v>
      </c>
      <c r="E33" s="185" t="str">
        <f>IF(VLOOKUP(A33,'База спортсменов'!A:H,8,FALSE)&gt;0,VLOOKUP(A33,'База спортсменов'!A:H,8,FALSE),"")</f>
        <v/>
      </c>
      <c r="F33" s="179" t="str">
        <f>VLOOKUP(A33,'База спортсменов'!A:H,7,FALSE)</f>
        <v>МБУДО СШОР № 8</v>
      </c>
      <c r="G33" s="180"/>
      <c r="H33" s="111" t="str">
        <f>VLOOKUP(A33,'База спортсменов'!A:H,6,FALSE)</f>
        <v>Воронежская область</v>
      </c>
    </row>
    <row r="34" spans="1:9" s="111" customFormat="1" ht="21.6" customHeight="1" x14ac:dyDescent="0.2">
      <c r="A34" s="232">
        <v>15</v>
      </c>
      <c r="B34" s="182" t="str">
        <f>VLOOKUP(A34,'База спортсменов'!A:H,3,FALSE)</f>
        <v>ИГНАТЕНКО Ангелина Денисовна</v>
      </c>
      <c r="C34" s="183">
        <f>VLOOKUP(A34,'База спортсменов'!A:H,4,FALSE)</f>
        <v>40007</v>
      </c>
      <c r="D34" s="184" t="str">
        <f>VLOOKUP(A34,'База спортсменов'!A:H,5,FALSE)</f>
        <v>1 СР</v>
      </c>
      <c r="E34" s="185" t="str">
        <f>IF(VLOOKUP(A34,'База спортсменов'!A:H,8,FALSE)&gt;0,VLOOKUP(A34,'База спортсменов'!A:H,8,FALSE),"")</f>
        <v/>
      </c>
      <c r="F34" s="179" t="str">
        <f>VLOOKUP(A34,'База спортсменов'!A:H,7,FALSE)</f>
        <v>МБУДО СШОР № 8</v>
      </c>
      <c r="G34" s="180"/>
      <c r="H34" s="111" t="str">
        <f>VLOOKUP(A34,'База спортсменов'!A:H,6,FALSE)</f>
        <v>Воронежская область</v>
      </c>
    </row>
    <row r="35" spans="1:9" s="111" customFormat="1" ht="21.6" customHeight="1" x14ac:dyDescent="0.2">
      <c r="A35" s="232">
        <v>16</v>
      </c>
      <c r="B35" s="182" t="str">
        <f>VLOOKUP(A35,'База спортсменов'!A:H,3,FALSE)</f>
        <v>КОЗЛОВА Юлия Николаевна</v>
      </c>
      <c r="C35" s="183">
        <f>VLOOKUP(A35,'База спортсменов'!A:H,4,FALSE)</f>
        <v>40399</v>
      </c>
      <c r="D35" s="184" t="str">
        <f>VLOOKUP(A35,'База спортсменов'!A:H,5,FALSE)</f>
        <v>2 СР</v>
      </c>
      <c r="E35" s="185" t="str">
        <f>IF(VLOOKUP(A35,'База спортсменов'!A:H,8,FALSE)&gt;0,VLOOKUP(A35,'База спортсменов'!A:H,8,FALSE),"")</f>
        <v/>
      </c>
      <c r="F35" s="179" t="str">
        <f>VLOOKUP(A35,'База спортсменов'!A:H,7,FALSE)</f>
        <v>МБУДО СШОР № 8</v>
      </c>
      <c r="G35" s="180"/>
      <c r="H35" s="111" t="str">
        <f>VLOOKUP(A35,'База спортсменов'!A:H,6,FALSE)</f>
        <v>Воронежская область</v>
      </c>
    </row>
    <row r="36" spans="1:9" s="111" customFormat="1" ht="21.6" customHeight="1" x14ac:dyDescent="0.2">
      <c r="A36" s="232">
        <v>17</v>
      </c>
      <c r="B36" s="182" t="str">
        <f>VLOOKUP(A36,'База спортсменов'!A:H,3,FALSE)</f>
        <v>КУЗНЕЦОВА Виктория Сергеевна</v>
      </c>
      <c r="C36" s="183">
        <f>VLOOKUP(A36,'База спортсменов'!A:H,4,FALSE)</f>
        <v>40035</v>
      </c>
      <c r="D36" s="184" t="str">
        <f>VLOOKUP(A36,'База спортсменов'!A:H,5,FALSE)</f>
        <v>2 СР</v>
      </c>
      <c r="E36" s="185" t="str">
        <f>IF(VLOOKUP(A36,'База спортсменов'!A:H,8,FALSE)&gt;0,VLOOKUP(A36,'База спортсменов'!A:H,8,FALSE),"")</f>
        <v/>
      </c>
      <c r="F36" s="179" t="str">
        <f>VLOOKUP(A36,'База спортсменов'!A:H,7,FALSE)</f>
        <v>ГБУ ДО ВО "СШОР № 1"</v>
      </c>
      <c r="G36" s="180"/>
      <c r="H36" s="111" t="str">
        <f>VLOOKUP(A36,'База спортсменов'!A:H,6,FALSE)</f>
        <v>Воронежская область</v>
      </c>
    </row>
    <row r="37" spans="1:9" s="181" customFormat="1" ht="21.6" customHeight="1" x14ac:dyDescent="0.2">
      <c r="A37" s="233"/>
      <c r="B37" s="148" t="s">
        <v>156</v>
      </c>
      <c r="C37" s="198"/>
      <c r="D37" s="199"/>
      <c r="E37" s="197"/>
      <c r="F37" s="110"/>
      <c r="G37" s="180"/>
    </row>
    <row r="38" spans="1:9" s="111" customFormat="1" ht="21.6" customHeight="1" x14ac:dyDescent="0.2">
      <c r="A38" s="232"/>
      <c r="B38" s="182"/>
      <c r="C38" s="183"/>
      <c r="D38" s="184"/>
      <c r="E38" s="185"/>
      <c r="F38" s="179"/>
      <c r="G38" s="180"/>
    </row>
    <row r="39" spans="1:9" s="111" customFormat="1" ht="21.6" customHeight="1" x14ac:dyDescent="0.2">
      <c r="A39" s="232"/>
      <c r="B39" s="226" t="s">
        <v>99</v>
      </c>
      <c r="C39" s="183"/>
      <c r="D39" s="184"/>
      <c r="E39" s="185"/>
      <c r="F39" s="179"/>
      <c r="G39" s="180"/>
    </row>
    <row r="40" spans="1:9" s="181" customFormat="1" ht="21.6" customHeight="1" x14ac:dyDescent="0.2">
      <c r="A40" s="230">
        <v>36</v>
      </c>
      <c r="B40" s="182" t="str">
        <f>VLOOKUP(A40,'База спортсменов'!A:H,3,FALSE)</f>
        <v>МЕРШИНА Валерия Максимовна</v>
      </c>
      <c r="C40" s="183">
        <f>VLOOKUP(A40,'База спортсменов'!A:H,4,FALSE)</f>
        <v>40357</v>
      </c>
      <c r="D40" s="184" t="str">
        <f>VLOOKUP(A40,'База спортсменов'!A:H,5,FALSE)</f>
        <v>КМС</v>
      </c>
      <c r="E40" s="185" t="str">
        <f>IF(VLOOKUP(A40,'База спортсменов'!A:H,8,FALSE)&gt;0,VLOOKUP(A40,'База спортсменов'!A:H,8,FALSE),"")</f>
        <v/>
      </c>
      <c r="F40" s="179" t="str">
        <f>VLOOKUP(A40,'База спортсменов'!A:H,7,FALSE)</f>
        <v>ГБУ ДО СШОР Петродворцового района</v>
      </c>
      <c r="G40" s="180"/>
      <c r="H40" s="111" t="str">
        <f>VLOOKUP(A40,'База спортсменов'!A:H,6,FALSE)</f>
        <v>г. Санкт-Петербург</v>
      </c>
    </row>
    <row r="41" spans="1:9" s="103" customFormat="1" ht="21.6" customHeight="1" x14ac:dyDescent="0.2">
      <c r="A41" s="230">
        <v>35</v>
      </c>
      <c r="B41" s="182" t="str">
        <f>VLOOKUP(A41,'База спортсменов'!A:H,3,FALSE)</f>
        <v>АДЦЕЕВА Софья Юрьевна</v>
      </c>
      <c r="C41" s="183">
        <f>VLOOKUP(A41,'База спортсменов'!A:H,4,FALSE)</f>
        <v>40172</v>
      </c>
      <c r="D41" s="184" t="str">
        <f>VLOOKUP(A41,'База спортсменов'!A:H,5,FALSE)</f>
        <v>КМС</v>
      </c>
      <c r="E41" s="185" t="str">
        <f>IF(VLOOKUP(A41,'База спортсменов'!A:H,8,FALSE)&gt;0,VLOOKUP(A41,'База спортсменов'!A:H,8,FALSE),"")</f>
        <v/>
      </c>
      <c r="F41" s="179" t="str">
        <f>VLOOKUP(A41,'База спортсменов'!A:H,7,FALSE)</f>
        <v>ГБУ ДО СШОР Петродворцового района</v>
      </c>
      <c r="G41" s="180"/>
      <c r="H41" s="111" t="str">
        <f>VLOOKUP(A41,'База спортсменов'!A:H,6,FALSE)</f>
        <v>г. Санкт-Петербург</v>
      </c>
    </row>
    <row r="42" spans="1:9" s="225" customFormat="1" ht="21.6" customHeight="1" x14ac:dyDescent="0.2">
      <c r="A42" s="233"/>
      <c r="B42" s="148" t="s">
        <v>157</v>
      </c>
      <c r="C42" s="198"/>
      <c r="D42" s="199"/>
      <c r="E42" s="197"/>
      <c r="F42" s="110"/>
      <c r="G42" s="180"/>
      <c r="H42" s="181"/>
      <c r="I42" s="181"/>
    </row>
    <row r="43" spans="1:9" s="103" customFormat="1" ht="21.6" customHeight="1" x14ac:dyDescent="0.2">
      <c r="A43" s="230"/>
      <c r="B43" s="182"/>
      <c r="C43" s="183"/>
      <c r="D43" s="184"/>
      <c r="E43" s="185"/>
      <c r="F43" s="179"/>
      <c r="G43" s="180"/>
      <c r="H43" s="111"/>
    </row>
    <row r="44" spans="1:9" s="103" customFormat="1" ht="21.6" customHeight="1" x14ac:dyDescent="0.2">
      <c r="A44" s="230"/>
      <c r="B44" s="226" t="s">
        <v>158</v>
      </c>
      <c r="C44" s="183"/>
      <c r="D44" s="184"/>
      <c r="E44" s="185"/>
      <c r="F44" s="179"/>
      <c r="G44" s="180"/>
      <c r="H44" s="111"/>
    </row>
    <row r="45" spans="1:9" s="111" customFormat="1" ht="21.6" customHeight="1" x14ac:dyDescent="0.2">
      <c r="A45" s="232">
        <v>53</v>
      </c>
      <c r="B45" s="182" t="str">
        <f>VLOOKUP(A45,'База спортсменов'!A:H,3,FALSE)</f>
        <v>ДУДЧЕНКО София Евгеньевна</v>
      </c>
      <c r="C45" s="183">
        <f>VLOOKUP(A45,'База спортсменов'!A:H,4,FALSE)</f>
        <v>40550</v>
      </c>
      <c r="D45" s="184" t="str">
        <f>VLOOKUP(A45,'База спортсменов'!A:H,5,FALSE)</f>
        <v>2 СР</v>
      </c>
      <c r="E45" s="185" t="str">
        <f>IF(VLOOKUP(A45,'База спортсменов'!A:H,8,FALSE)&gt;0,VLOOKUP(A45,'База спортсменов'!A:H,8,FALSE),"")</f>
        <v/>
      </c>
      <c r="F45" s="179" t="str">
        <f>VLOOKUP(A45,'База спортсменов'!A:H,7,FALSE)</f>
        <v>ГБУ ДО ДНР СШОР по велосипедному спорту</v>
      </c>
      <c r="G45" s="180"/>
      <c r="H45" s="111" t="str">
        <f>VLOOKUP(A45,'База спортсменов'!A:H,6,FALSE)</f>
        <v>ДНР</v>
      </c>
    </row>
    <row r="46" spans="1:9" s="103" customFormat="1" ht="21.6" customHeight="1" x14ac:dyDescent="0.2">
      <c r="A46" s="230">
        <v>47</v>
      </c>
      <c r="B46" s="182" t="str">
        <f>VLOOKUP(A46,'База спортсменов'!A:H,3,FALSE)</f>
        <v>БЕДНАЯ Диана Денисовна</v>
      </c>
      <c r="C46" s="183">
        <f>VLOOKUP(A46,'База спортсменов'!A:H,4,FALSE)</f>
        <v>40038</v>
      </c>
      <c r="D46" s="184" t="str">
        <f>VLOOKUP(A46,'База спортсменов'!A:H,5,FALSE)</f>
        <v>КМС</v>
      </c>
      <c r="E46" s="185" t="str">
        <f>IF(VLOOKUP(A46,'База спортсменов'!A:H,8,FALSE)&gt;0,VLOOKUP(A46,'База спортсменов'!A:H,8,FALSE),"")</f>
        <v/>
      </c>
      <c r="F46" s="179" t="str">
        <f>VLOOKUP(A46,'База спортсменов'!A:H,7,FALSE)</f>
        <v>ГБУ ДО ДНР СШОР по велосипедному спорту</v>
      </c>
      <c r="G46" s="180"/>
      <c r="H46" s="111" t="str">
        <f>VLOOKUP(A46,'База спортсменов'!A:H,6,FALSE)</f>
        <v>ДНР</v>
      </c>
    </row>
    <row r="47" spans="1:9" s="225" customFormat="1" ht="21.6" customHeight="1" x14ac:dyDescent="0.2">
      <c r="A47" s="233"/>
      <c r="B47" s="148" t="s">
        <v>159</v>
      </c>
      <c r="C47" s="198"/>
      <c r="D47" s="199"/>
      <c r="E47" s="197"/>
      <c r="F47" s="110"/>
      <c r="G47" s="180"/>
      <c r="H47" s="181"/>
      <c r="I47" s="181"/>
    </row>
    <row r="48" spans="1:9" s="103" customFormat="1" ht="21.6" customHeight="1" x14ac:dyDescent="0.2">
      <c r="A48" s="230"/>
      <c r="B48" s="182"/>
      <c r="C48" s="183"/>
      <c r="D48" s="184"/>
      <c r="E48" s="185"/>
      <c r="F48" s="179"/>
      <c r="G48" s="180"/>
      <c r="H48" s="111"/>
    </row>
    <row r="49" spans="1:9" s="103" customFormat="1" ht="21.6" customHeight="1" x14ac:dyDescent="0.2">
      <c r="A49" s="230"/>
      <c r="B49" s="227" t="s">
        <v>144</v>
      </c>
      <c r="C49" s="183"/>
      <c r="D49" s="184"/>
      <c r="E49" s="185"/>
      <c r="F49" s="179"/>
      <c r="G49" s="180"/>
      <c r="H49" s="111"/>
    </row>
    <row r="50" spans="1:9" s="111" customFormat="1" ht="21.6" customHeight="1" x14ac:dyDescent="0.2">
      <c r="A50" s="232">
        <v>89</v>
      </c>
      <c r="B50" s="182" t="str">
        <f>VLOOKUP(A50,'База спортсменов'!A:H,3,FALSE)</f>
        <v>ФЕОФАНОВА Мария Вячеславовна</v>
      </c>
      <c r="C50" s="183">
        <f>VLOOKUP(A50,'База спортсменов'!A:H,4,FALSE)</f>
        <v>40341</v>
      </c>
      <c r="D50" s="184" t="str">
        <f>VLOOKUP(A50,'База спортсменов'!A:H,5,FALSE)</f>
        <v>1 СР</v>
      </c>
      <c r="E50" s="185" t="str">
        <f>IF(VLOOKUP(A50,'База спортсменов'!A:H,8,FALSE)&gt;0,VLOOKUP(A50,'База спортсменов'!A:H,8,FALSE),"")</f>
        <v/>
      </c>
      <c r="F50" s="179" t="str">
        <f>VLOOKUP(A50,'База спортсменов'!A:H,7,FALSE)</f>
        <v>ГАУ ДО СО СШОР "Уктусские горы"</v>
      </c>
      <c r="G50" s="180"/>
      <c r="H50" s="111" t="str">
        <f>VLOOKUP(A50,'База спортсменов'!A:H,6,FALSE)</f>
        <v>Свердловская область</v>
      </c>
    </row>
    <row r="51" spans="1:9" s="225" customFormat="1" ht="21.6" customHeight="1" x14ac:dyDescent="0.2">
      <c r="A51" s="233"/>
      <c r="B51" s="148" t="s">
        <v>161</v>
      </c>
      <c r="C51" s="198"/>
      <c r="D51" s="199"/>
      <c r="E51" s="197"/>
      <c r="F51" s="110"/>
      <c r="G51" s="180"/>
      <c r="H51" s="181"/>
      <c r="I51" s="181"/>
    </row>
    <row r="52" spans="1:9" s="111" customFormat="1" ht="21.6" customHeight="1" x14ac:dyDescent="0.2">
      <c r="A52" s="232"/>
      <c r="B52" s="182"/>
      <c r="C52" s="183"/>
      <c r="D52" s="184"/>
      <c r="E52" s="185"/>
      <c r="F52" s="179"/>
      <c r="G52" s="180"/>
    </row>
    <row r="53" spans="1:9" s="111" customFormat="1" ht="21.6" customHeight="1" x14ac:dyDescent="0.2">
      <c r="A53" s="232"/>
      <c r="B53" s="226" t="s">
        <v>148</v>
      </c>
      <c r="C53" s="183"/>
      <c r="D53" s="184"/>
      <c r="E53" s="185"/>
      <c r="F53" s="179"/>
      <c r="G53" s="180"/>
    </row>
    <row r="54" spans="1:9" s="111" customFormat="1" ht="21.6" customHeight="1" x14ac:dyDescent="0.2">
      <c r="A54" s="230">
        <v>90</v>
      </c>
      <c r="B54" s="182" t="str">
        <f>VLOOKUP(A54,'База спортсменов'!A:H,3,FALSE)</f>
        <v>БЕЛОВА Александра Александровна</v>
      </c>
      <c r="C54" s="183">
        <f>VLOOKUP(A54,'База спортсменов'!A:H,4,FALSE)</f>
        <v>40380</v>
      </c>
      <c r="D54" s="184" t="str">
        <f>VLOOKUP(A54,'База спортсменов'!A:H,5,FALSE)</f>
        <v>1 СР</v>
      </c>
      <c r="E54" s="185" t="str">
        <f>IF(VLOOKUP(A54,'База спортсменов'!A:H,8,FALSE)&gt;0,VLOOKUP(A54,'База спортсменов'!A:H,8,FALSE),"")</f>
        <v/>
      </c>
      <c r="F54" s="179" t="str">
        <f>VLOOKUP(A54,'База спортсменов'!A:H,7,FALSE)</f>
        <v>ГБУ ДО МО "СШОР ПО ВЕЛОСПОРТУ"</v>
      </c>
      <c r="G54" s="180"/>
      <c r="H54" s="111" t="str">
        <f>VLOOKUP(A54,'База спортсменов'!A:H,6,FALSE)</f>
        <v>Московская область</v>
      </c>
    </row>
    <row r="55" spans="1:9" s="181" customFormat="1" ht="21.6" customHeight="1" x14ac:dyDescent="0.2">
      <c r="A55" s="233"/>
      <c r="B55" s="148" t="s">
        <v>160</v>
      </c>
      <c r="C55" s="198"/>
      <c r="D55" s="199"/>
      <c r="E55" s="197"/>
      <c r="F55" s="110"/>
      <c r="G55" s="180"/>
    </row>
    <row r="56" spans="1:9" s="111" customFormat="1" ht="21.6" customHeight="1" thickBot="1" x14ac:dyDescent="0.25">
      <c r="A56" s="234"/>
      <c r="B56" s="148"/>
      <c r="C56" s="107"/>
      <c r="D56" s="108"/>
      <c r="E56" s="109"/>
      <c r="F56" s="110"/>
      <c r="G56" s="177"/>
    </row>
    <row r="57" spans="1:9" ht="9" customHeight="1" thickTop="1" x14ac:dyDescent="0.2">
      <c r="A57" s="114"/>
      <c r="B57" s="115"/>
      <c r="C57" s="116"/>
      <c r="D57" s="117"/>
      <c r="E57" s="117"/>
      <c r="F57" s="118"/>
      <c r="G57" s="118"/>
    </row>
    <row r="58" spans="1:9" ht="15.75" x14ac:dyDescent="0.2">
      <c r="A58" s="240" t="s">
        <v>3</v>
      </c>
      <c r="B58" s="241"/>
      <c r="C58" s="241" t="s">
        <v>11</v>
      </c>
      <c r="D58" s="241"/>
      <c r="E58" s="241"/>
      <c r="F58" s="241"/>
      <c r="G58" s="72"/>
    </row>
    <row r="59" spans="1:9" x14ac:dyDescent="0.2">
      <c r="A59" s="235"/>
      <c r="B59" s="236"/>
      <c r="C59" s="236"/>
      <c r="D59" s="242"/>
      <c r="E59" s="242"/>
      <c r="F59" s="242"/>
      <c r="G59" s="119"/>
    </row>
    <row r="60" spans="1:9" x14ac:dyDescent="0.2">
      <c r="A60" s="120"/>
      <c r="B60" s="121"/>
      <c r="C60" s="122"/>
      <c r="D60" s="121"/>
      <c r="E60" s="121"/>
      <c r="F60" s="121"/>
      <c r="G60" s="119"/>
    </row>
    <row r="61" spans="1:9" x14ac:dyDescent="0.2">
      <c r="A61" s="120"/>
      <c r="B61" s="121"/>
      <c r="C61" s="122"/>
      <c r="D61" s="121"/>
      <c r="E61" s="121"/>
      <c r="F61" s="121"/>
      <c r="G61" s="119"/>
    </row>
    <row r="62" spans="1:9" x14ac:dyDescent="0.2">
      <c r="A62" s="120"/>
      <c r="B62" s="121"/>
      <c r="C62" s="122"/>
      <c r="D62" s="121"/>
      <c r="E62" s="121"/>
      <c r="F62" s="121"/>
      <c r="G62" s="119"/>
    </row>
    <row r="63" spans="1:9" x14ac:dyDescent="0.2">
      <c r="A63" s="120"/>
      <c r="B63" s="121"/>
      <c r="C63" s="122"/>
      <c r="D63" s="121"/>
      <c r="E63" s="121"/>
      <c r="F63" s="121"/>
      <c r="G63" s="119"/>
    </row>
    <row r="64" spans="1:9" x14ac:dyDescent="0.2">
      <c r="A64" s="235"/>
      <c r="B64" s="236"/>
      <c r="C64" s="236"/>
      <c r="D64" s="236"/>
      <c r="E64" s="236"/>
      <c r="F64" s="236"/>
      <c r="G64" s="119"/>
    </row>
    <row r="65" spans="1:7" x14ac:dyDescent="0.2">
      <c r="A65" s="235"/>
      <c r="B65" s="236"/>
      <c r="C65" s="236"/>
      <c r="D65" s="237"/>
      <c r="E65" s="237"/>
      <c r="F65" s="237"/>
      <c r="G65" s="119"/>
    </row>
    <row r="66" spans="1:7" ht="16.5" thickBot="1" x14ac:dyDescent="0.25">
      <c r="A66" s="238" t="str">
        <f>IF(E16&lt;&gt;0,E16,"")</f>
        <v/>
      </c>
      <c r="B66" s="239"/>
      <c r="C66" s="239" t="str">
        <f>IF(E17&lt;&gt;0,E17,"")</f>
        <v xml:space="preserve">ЕЛИФЕРОВ А. В.  (ВК, г. Воронежская область) </v>
      </c>
      <c r="D66" s="239"/>
      <c r="E66" s="239"/>
      <c r="F66" s="239"/>
      <c r="G66" s="123"/>
    </row>
    <row r="67" spans="1:7" ht="13.5" thickTop="1" x14ac:dyDescent="0.2"/>
    <row r="70" spans="1:7" x14ac:dyDescent="0.2">
      <c r="A70" s="74" t="s">
        <v>49</v>
      </c>
    </row>
    <row r="72" spans="1:7" x14ac:dyDescent="0.2">
      <c r="A72" s="74" t="s">
        <v>50</v>
      </c>
    </row>
    <row r="73" spans="1:7" x14ac:dyDescent="0.2">
      <c r="A73" s="74" t="s">
        <v>51</v>
      </c>
    </row>
    <row r="74" spans="1:7" x14ac:dyDescent="0.2">
      <c r="A74" s="74" t="s">
        <v>52</v>
      </c>
    </row>
    <row r="75" spans="1:7" x14ac:dyDescent="0.2">
      <c r="A75" s="74" t="s">
        <v>53</v>
      </c>
    </row>
    <row r="76" spans="1:7" x14ac:dyDescent="0.2">
      <c r="A76" s="74" t="s">
        <v>54</v>
      </c>
    </row>
    <row r="77" spans="1:7" x14ac:dyDescent="0.2">
      <c r="A77" s="74" t="s">
        <v>55</v>
      </c>
    </row>
    <row r="78" spans="1:7" x14ac:dyDescent="0.2">
      <c r="A78" s="74" t="s">
        <v>56</v>
      </c>
    </row>
    <row r="80" spans="1:7" x14ac:dyDescent="0.2">
      <c r="A80" s="74" t="s">
        <v>71</v>
      </c>
    </row>
  </sheetData>
  <mergeCells count="22">
    <mergeCell ref="A12:G12"/>
    <mergeCell ref="A1:G1"/>
    <mergeCell ref="A2:G2"/>
    <mergeCell ref="A3:G3"/>
    <mergeCell ref="A4:G4"/>
    <mergeCell ref="A5:G5"/>
    <mergeCell ref="A6:G6"/>
    <mergeCell ref="A7:G7"/>
    <mergeCell ref="A8:F8"/>
    <mergeCell ref="A9:G9"/>
    <mergeCell ref="A10:G10"/>
    <mergeCell ref="A11:G11"/>
    <mergeCell ref="A65:C65"/>
    <mergeCell ref="D65:F65"/>
    <mergeCell ref="A66:B66"/>
    <mergeCell ref="C66:F66"/>
    <mergeCell ref="A58:B58"/>
    <mergeCell ref="C58:F58"/>
    <mergeCell ref="A59:C59"/>
    <mergeCell ref="D59:F59"/>
    <mergeCell ref="A64:C64"/>
    <mergeCell ref="D64:F64"/>
  </mergeCells>
  <conditionalFormatting sqref="A37">
    <cfRule type="duplicateValues" dxfId="8" priority="7"/>
  </conditionalFormatting>
  <conditionalFormatting sqref="A37">
    <cfRule type="duplicateValues" dxfId="7" priority="8"/>
  </conditionalFormatting>
  <conditionalFormatting sqref="A37">
    <cfRule type="duplicateValues" dxfId="6" priority="6"/>
  </conditionalFormatting>
  <conditionalFormatting sqref="A42">
    <cfRule type="duplicateValues" dxfId="5" priority="5"/>
  </conditionalFormatting>
  <conditionalFormatting sqref="A47">
    <cfRule type="duplicateValues" dxfId="4" priority="4"/>
  </conditionalFormatting>
  <conditionalFormatting sqref="A55">
    <cfRule type="duplicateValues" dxfId="3" priority="2"/>
  </conditionalFormatting>
  <conditionalFormatting sqref="A55">
    <cfRule type="duplicateValues" dxfId="2" priority="3"/>
  </conditionalFormatting>
  <conditionalFormatting sqref="A51">
    <cfRule type="duplicateValues" dxfId="1" priority="1"/>
  </conditionalFormatting>
  <printOptions horizontalCentered="1"/>
  <pageMargins left="0.39370078740157483" right="0.39370078740157483" top="0.9916666666666667" bottom="0.55833333333333335" header="0.31496062992125984" footer="0.31496062992125984"/>
  <pageSetup paperSize="9" scale="60" fitToHeight="0" orientation="portrait" r:id="rId1"/>
  <headerFooter alignWithMargins="0">
    <oddHeader>&amp;L&amp;"Calibri,полужирный курсив"&amp;UРЕЗУЛЬТАТЫ НА САЙТЕ WWW.FVSR|highway|results&amp;C&amp;"Calibri,обычный"&amp;8&amp;A&amp;R&amp;"Calibri,полужирный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78"/>
  <sheetViews>
    <sheetView tabSelected="1" view="pageBreakPreview" zoomScale="90" zoomScaleNormal="90" zoomScaleSheetLayoutView="90" workbookViewId="0">
      <selection activeCell="A14" sqref="A14"/>
    </sheetView>
  </sheetViews>
  <sheetFormatPr defaultColWidth="9.140625" defaultRowHeight="12.75" x14ac:dyDescent="0.2"/>
  <cols>
    <col min="1" max="1" width="7" style="1" customWidth="1"/>
    <col min="2" max="2" width="7.85546875" style="13" customWidth="1"/>
    <col min="3" max="3" width="18.140625" style="13" customWidth="1"/>
    <col min="4" max="4" width="42.28515625" style="1" customWidth="1"/>
    <col min="5" max="5" width="12.28515625" style="142" customWidth="1"/>
    <col min="6" max="6" width="8.85546875" style="1" customWidth="1"/>
    <col min="7" max="7" width="22.140625" style="1" customWidth="1"/>
    <col min="8" max="21" width="3.7109375" style="1" customWidth="1"/>
    <col min="22" max="22" width="19.28515625" style="1" customWidth="1"/>
    <col min="23" max="23" width="10.42578125" style="1" customWidth="1"/>
    <col min="24" max="24" width="9.85546875" style="1" customWidth="1"/>
    <col min="25" max="25" width="9.5703125" style="1" customWidth="1"/>
    <col min="26" max="26" width="13.140625" style="1" customWidth="1"/>
    <col min="27" max="27" width="20.7109375" style="1" customWidth="1"/>
    <col min="28" max="16384" width="9.140625" style="1"/>
  </cols>
  <sheetData>
    <row r="1" spans="1:27" ht="15.75" customHeight="1" x14ac:dyDescent="0.2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</row>
    <row r="2" spans="1:27" ht="21" x14ac:dyDescent="0.2">
      <c r="A2" s="284" t="s">
        <v>87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</row>
    <row r="3" spans="1:27" ht="21" x14ac:dyDescent="0.2">
      <c r="A3" s="284" t="s">
        <v>10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</row>
    <row r="4" spans="1:27" ht="21" x14ac:dyDescent="0.2">
      <c r="A4" s="284" t="s">
        <v>27</v>
      </c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4"/>
      <c r="W4" s="284"/>
      <c r="X4" s="284"/>
      <c r="Y4" s="284"/>
      <c r="Z4" s="284"/>
      <c r="AA4" s="284"/>
    </row>
    <row r="5" spans="1:27" ht="21" x14ac:dyDescent="0.2">
      <c r="A5" s="284" t="s">
        <v>164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</row>
    <row r="6" spans="1:27" s="2" customFormat="1" ht="20.25" customHeight="1" x14ac:dyDescent="0.2">
      <c r="A6" s="285" t="s">
        <v>155</v>
      </c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</row>
    <row r="7" spans="1:27" s="2" customFormat="1" ht="18" customHeight="1" x14ac:dyDescent="0.2">
      <c r="A7" s="260" t="s">
        <v>16</v>
      </c>
      <c r="B7" s="260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</row>
    <row r="8" spans="1:27" s="2" customFormat="1" ht="3" customHeight="1" thickBot="1" x14ac:dyDescent="0.25">
      <c r="A8" s="260" t="s">
        <v>164</v>
      </c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</row>
    <row r="9" spans="1:27" ht="24" customHeight="1" thickTop="1" x14ac:dyDescent="0.2">
      <c r="A9" s="249" t="s">
        <v>22</v>
      </c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1"/>
    </row>
    <row r="10" spans="1:27" ht="18" customHeight="1" x14ac:dyDescent="0.2">
      <c r="A10" s="252" t="s">
        <v>62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54"/>
    </row>
    <row r="11" spans="1:27" ht="19.5" customHeight="1" x14ac:dyDescent="0.2">
      <c r="A11" s="252" t="s">
        <v>81</v>
      </c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54"/>
    </row>
    <row r="12" spans="1:27" ht="3.75" customHeight="1" x14ac:dyDescent="0.2">
      <c r="A12" s="255" t="s">
        <v>164</v>
      </c>
      <c r="B12" s="256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7"/>
    </row>
    <row r="13" spans="1:27" ht="15.75" x14ac:dyDescent="0.2">
      <c r="A13" s="33" t="s">
        <v>166</v>
      </c>
      <c r="B13" s="19"/>
      <c r="C13" s="130"/>
      <c r="D13" s="129"/>
      <c r="E13" s="131"/>
      <c r="F13" s="4"/>
      <c r="G13" s="46" t="s">
        <v>23</v>
      </c>
      <c r="H13" s="208" t="s">
        <v>150</v>
      </c>
      <c r="I13" s="208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3" t="s">
        <v>30</v>
      </c>
      <c r="AA13" s="44" t="s">
        <v>80</v>
      </c>
    </row>
    <row r="14" spans="1:27" ht="15.75" x14ac:dyDescent="0.2">
      <c r="A14" s="16" t="s">
        <v>167</v>
      </c>
      <c r="B14" s="12"/>
      <c r="C14" s="12"/>
      <c r="D14" s="145"/>
      <c r="E14" s="132"/>
      <c r="F14" s="5"/>
      <c r="G14" s="47" t="s">
        <v>24</v>
      </c>
      <c r="H14" s="209" t="s">
        <v>151</v>
      </c>
      <c r="I14" s="209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45" t="s">
        <v>86</v>
      </c>
      <c r="AA14" s="151" t="s">
        <v>92</v>
      </c>
    </row>
    <row r="15" spans="1:27" ht="15" x14ac:dyDescent="0.2">
      <c r="A15" s="290" t="s">
        <v>9</v>
      </c>
      <c r="B15" s="291"/>
      <c r="C15" s="291"/>
      <c r="D15" s="291"/>
      <c r="E15" s="291"/>
      <c r="F15" s="291"/>
      <c r="G15" s="292"/>
      <c r="H15" s="293" t="s">
        <v>1</v>
      </c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4"/>
    </row>
    <row r="16" spans="1:27" ht="15" x14ac:dyDescent="0.2">
      <c r="A16" s="17" t="s">
        <v>18</v>
      </c>
      <c r="B16" s="34"/>
      <c r="C16" s="34"/>
      <c r="D16" s="10"/>
      <c r="E16" s="133"/>
      <c r="F16" s="10"/>
      <c r="G16" s="11" t="s">
        <v>164</v>
      </c>
      <c r="H16" s="9" t="s">
        <v>45</v>
      </c>
      <c r="I16" s="26"/>
      <c r="J16" s="26"/>
      <c r="K16" s="26"/>
      <c r="L16" s="26"/>
      <c r="M16" s="2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5"/>
      <c r="AA16" s="18" t="s">
        <v>85</v>
      </c>
    </row>
    <row r="17" spans="1:27" ht="15" x14ac:dyDescent="0.2">
      <c r="A17" s="17" t="s">
        <v>19</v>
      </c>
      <c r="B17" s="25"/>
      <c r="C17" s="25"/>
      <c r="D17" s="7"/>
      <c r="E17" s="134"/>
      <c r="F17" s="7"/>
      <c r="G17" s="11" t="s">
        <v>90</v>
      </c>
      <c r="H17" s="9" t="s">
        <v>46</v>
      </c>
      <c r="I17" s="26"/>
      <c r="J17" s="26"/>
      <c r="K17" s="26"/>
      <c r="L17" s="26"/>
      <c r="M17" s="2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210"/>
      <c r="AA17" s="211"/>
    </row>
    <row r="18" spans="1:27" ht="15" x14ac:dyDescent="0.2">
      <c r="A18" s="17" t="s">
        <v>20</v>
      </c>
      <c r="B18" s="34"/>
      <c r="C18" s="34"/>
      <c r="D18" s="8"/>
      <c r="E18" s="133"/>
      <c r="F18" s="10"/>
      <c r="G18" s="11" t="s">
        <v>91</v>
      </c>
      <c r="H18" s="9" t="s">
        <v>48</v>
      </c>
      <c r="I18" s="26"/>
      <c r="J18" s="26"/>
      <c r="K18" s="26"/>
      <c r="L18" s="26"/>
      <c r="M18" s="2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210"/>
      <c r="AA18" s="211"/>
    </row>
    <row r="19" spans="1:27" ht="16.5" thickBot="1" x14ac:dyDescent="0.25">
      <c r="A19" s="37" t="s">
        <v>15</v>
      </c>
      <c r="B19" s="23"/>
      <c r="C19" s="23"/>
      <c r="D19" s="22"/>
      <c r="E19" s="135"/>
      <c r="F19" s="36"/>
      <c r="G19" s="224" t="s">
        <v>154</v>
      </c>
      <c r="H19" s="159" t="s">
        <v>47</v>
      </c>
      <c r="I19" s="160"/>
      <c r="J19" s="160"/>
      <c r="K19" s="160"/>
      <c r="L19" s="160"/>
      <c r="M19" s="160"/>
      <c r="N19" s="161"/>
      <c r="O19" s="161"/>
      <c r="P19" s="161"/>
      <c r="Q19" s="162"/>
      <c r="R19" s="162"/>
      <c r="S19" s="162"/>
      <c r="T19" s="162"/>
      <c r="U19" s="162"/>
      <c r="V19" s="162"/>
      <c r="W19" s="162"/>
      <c r="X19" s="162"/>
      <c r="Y19" s="162"/>
      <c r="Z19" s="212">
        <v>21</v>
      </c>
      <c r="AA19" s="213" t="s">
        <v>88</v>
      </c>
    </row>
    <row r="20" spans="1:27" ht="6.75" customHeight="1" thickTop="1" thickBot="1" x14ac:dyDescent="0.25">
      <c r="A20" s="21"/>
      <c r="B20" s="20"/>
      <c r="C20" s="20"/>
      <c r="D20" s="21"/>
      <c r="E20" s="136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35" customFormat="1" ht="21.75" customHeight="1" thickTop="1" x14ac:dyDescent="0.2">
      <c r="A21" s="295" t="s">
        <v>7</v>
      </c>
      <c r="B21" s="258" t="s">
        <v>12</v>
      </c>
      <c r="C21" s="258" t="s">
        <v>73</v>
      </c>
      <c r="D21" s="258" t="s">
        <v>2</v>
      </c>
      <c r="E21" s="286" t="s">
        <v>44</v>
      </c>
      <c r="F21" s="258" t="s">
        <v>8</v>
      </c>
      <c r="G21" s="288" t="s">
        <v>13</v>
      </c>
      <c r="H21" s="261" t="s">
        <v>17</v>
      </c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58" t="s">
        <v>66</v>
      </c>
      <c r="W21" s="258" t="s">
        <v>28</v>
      </c>
      <c r="X21" s="268" t="s">
        <v>65</v>
      </c>
      <c r="Y21" s="258" t="s">
        <v>29</v>
      </c>
      <c r="Z21" s="263" t="s">
        <v>26</v>
      </c>
      <c r="AA21" s="265" t="s">
        <v>14</v>
      </c>
    </row>
    <row r="22" spans="1:27" s="35" customFormat="1" ht="18" customHeight="1" x14ac:dyDescent="0.2">
      <c r="A22" s="296"/>
      <c r="B22" s="259"/>
      <c r="C22" s="259"/>
      <c r="D22" s="259"/>
      <c r="E22" s="287"/>
      <c r="F22" s="259"/>
      <c r="G22" s="289"/>
      <c r="H22" s="143">
        <v>1</v>
      </c>
      <c r="I22" s="143">
        <v>2</v>
      </c>
      <c r="J22" s="143">
        <v>3</v>
      </c>
      <c r="K22" s="143">
        <v>4</v>
      </c>
      <c r="L22" s="143">
        <v>5</v>
      </c>
      <c r="M22" s="143">
        <v>6</v>
      </c>
      <c r="N22" s="143">
        <v>7</v>
      </c>
      <c r="O22" s="143">
        <v>8</v>
      </c>
      <c r="P22" s="143">
        <v>9</v>
      </c>
      <c r="Q22" s="143">
        <v>10</v>
      </c>
      <c r="R22" s="143">
        <v>11</v>
      </c>
      <c r="S22" s="143">
        <v>12</v>
      </c>
      <c r="T22" s="143">
        <v>13</v>
      </c>
      <c r="U22" s="143">
        <v>14</v>
      </c>
      <c r="V22" s="259"/>
      <c r="W22" s="259"/>
      <c r="X22" s="269"/>
      <c r="Y22" s="259"/>
      <c r="Z22" s="264"/>
      <c r="AA22" s="266"/>
    </row>
    <row r="23" spans="1:27" s="3" customFormat="1" ht="30.75" customHeight="1" x14ac:dyDescent="0.2">
      <c r="A23" s="38">
        <v>1</v>
      </c>
      <c r="B23" s="219">
        <v>36</v>
      </c>
      <c r="C23" s="144" t="s">
        <v>101</v>
      </c>
      <c r="D23" s="40" t="s">
        <v>102</v>
      </c>
      <c r="E23" s="137">
        <v>40357</v>
      </c>
      <c r="F23" s="41" t="s">
        <v>41</v>
      </c>
      <c r="G23" s="42" t="s">
        <v>99</v>
      </c>
      <c r="H23" s="218">
        <v>3</v>
      </c>
      <c r="I23" s="218">
        <v>3</v>
      </c>
      <c r="J23" s="218">
        <v>5</v>
      </c>
      <c r="K23" s="218">
        <v>5</v>
      </c>
      <c r="L23" s="218">
        <v>5</v>
      </c>
      <c r="M23" s="218">
        <v>5</v>
      </c>
      <c r="N23" s="218">
        <v>5</v>
      </c>
      <c r="O23" s="218">
        <v>5</v>
      </c>
      <c r="P23" s="218">
        <v>3</v>
      </c>
      <c r="Q23" s="218">
        <v>2</v>
      </c>
      <c r="R23" s="218">
        <v>5</v>
      </c>
      <c r="S23" s="218">
        <v>3</v>
      </c>
      <c r="T23" s="218">
        <v>5</v>
      </c>
      <c r="U23" s="218">
        <v>5</v>
      </c>
      <c r="V23" s="30">
        <v>1</v>
      </c>
      <c r="W23" s="30">
        <v>59</v>
      </c>
      <c r="X23" s="30"/>
      <c r="Y23" s="30"/>
      <c r="Z23" s="31"/>
      <c r="AA23" s="32"/>
    </row>
    <row r="24" spans="1:27" s="3" customFormat="1" ht="30.75" customHeight="1" x14ac:dyDescent="0.2">
      <c r="A24" s="38">
        <v>2</v>
      </c>
      <c r="B24" s="219">
        <v>47</v>
      </c>
      <c r="C24" s="144" t="s">
        <v>136</v>
      </c>
      <c r="D24" s="40" t="s">
        <v>137</v>
      </c>
      <c r="E24" s="137">
        <v>40038</v>
      </c>
      <c r="F24" s="41" t="s">
        <v>41</v>
      </c>
      <c r="G24" s="42" t="s">
        <v>138</v>
      </c>
      <c r="H24" s="218">
        <v>5</v>
      </c>
      <c r="I24" s="218">
        <v>5</v>
      </c>
      <c r="J24" s="218">
        <v>3</v>
      </c>
      <c r="K24" s="218">
        <v>2</v>
      </c>
      <c r="L24" s="218">
        <v>3</v>
      </c>
      <c r="M24" s="218">
        <v>2</v>
      </c>
      <c r="N24" s="218">
        <v>1</v>
      </c>
      <c r="O24" s="218">
        <v>2</v>
      </c>
      <c r="P24" s="218">
        <v>5</v>
      </c>
      <c r="Q24" s="218">
        <v>5</v>
      </c>
      <c r="R24" s="218">
        <v>3</v>
      </c>
      <c r="S24" s="218">
        <v>5</v>
      </c>
      <c r="T24" s="218">
        <v>3</v>
      </c>
      <c r="U24" s="218">
        <v>3</v>
      </c>
      <c r="V24" s="30">
        <v>2</v>
      </c>
      <c r="W24" s="30">
        <v>47</v>
      </c>
      <c r="X24" s="30"/>
      <c r="Y24" s="30"/>
      <c r="Z24" s="31"/>
      <c r="AA24" s="32"/>
    </row>
    <row r="25" spans="1:27" s="3" customFormat="1" ht="30.75" customHeight="1" x14ac:dyDescent="0.2">
      <c r="A25" s="38">
        <v>3</v>
      </c>
      <c r="B25" s="219">
        <v>35</v>
      </c>
      <c r="C25" s="144" t="s">
        <v>97</v>
      </c>
      <c r="D25" s="40" t="s">
        <v>98</v>
      </c>
      <c r="E25" s="137">
        <v>40172</v>
      </c>
      <c r="F25" s="41" t="s">
        <v>41</v>
      </c>
      <c r="G25" s="42" t="s">
        <v>99</v>
      </c>
      <c r="H25" s="218">
        <v>2</v>
      </c>
      <c r="I25" s="218">
        <v>1</v>
      </c>
      <c r="J25" s="218">
        <v>1</v>
      </c>
      <c r="K25" s="218">
        <v>3</v>
      </c>
      <c r="L25" s="218">
        <v>2</v>
      </c>
      <c r="M25" s="218">
        <v>3</v>
      </c>
      <c r="N25" s="218">
        <v>3</v>
      </c>
      <c r="O25" s="218">
        <v>3</v>
      </c>
      <c r="P25" s="218">
        <v>2</v>
      </c>
      <c r="Q25" s="218">
        <v>3</v>
      </c>
      <c r="R25" s="218">
        <v>2</v>
      </c>
      <c r="S25" s="218">
        <v>2</v>
      </c>
      <c r="T25" s="218">
        <v>1</v>
      </c>
      <c r="U25" s="218">
        <v>1</v>
      </c>
      <c r="V25" s="30">
        <v>4</v>
      </c>
      <c r="W25" s="30">
        <v>29</v>
      </c>
      <c r="X25" s="30"/>
      <c r="Y25" s="30"/>
      <c r="Z25" s="31"/>
      <c r="AA25" s="32"/>
    </row>
    <row r="26" spans="1:27" s="3" customFormat="1" ht="30.75" customHeight="1" x14ac:dyDescent="0.2">
      <c r="A26" s="38">
        <v>4</v>
      </c>
      <c r="B26" s="219">
        <v>90</v>
      </c>
      <c r="C26" s="144" t="s">
        <v>146</v>
      </c>
      <c r="D26" s="40" t="s">
        <v>147</v>
      </c>
      <c r="E26" s="137">
        <v>40380</v>
      </c>
      <c r="F26" s="41" t="s">
        <v>63</v>
      </c>
      <c r="G26" s="42" t="s">
        <v>148</v>
      </c>
      <c r="H26" s="218">
        <v>1</v>
      </c>
      <c r="I26" s="218"/>
      <c r="J26" s="218">
        <v>2</v>
      </c>
      <c r="K26" s="218">
        <v>1</v>
      </c>
      <c r="L26" s="218">
        <v>1</v>
      </c>
      <c r="M26" s="218">
        <v>1</v>
      </c>
      <c r="N26" s="218">
        <v>2</v>
      </c>
      <c r="O26" s="218"/>
      <c r="P26" s="218">
        <v>1</v>
      </c>
      <c r="Q26" s="218">
        <v>1</v>
      </c>
      <c r="R26" s="218">
        <v>1</v>
      </c>
      <c r="S26" s="218">
        <v>1</v>
      </c>
      <c r="T26" s="218">
        <v>2</v>
      </c>
      <c r="U26" s="218">
        <v>2</v>
      </c>
      <c r="V26" s="30">
        <v>3</v>
      </c>
      <c r="W26" s="30">
        <v>16</v>
      </c>
      <c r="X26" s="30"/>
      <c r="Y26" s="30"/>
      <c r="Z26" s="31"/>
      <c r="AA26" s="32"/>
    </row>
    <row r="27" spans="1:27" s="3" customFormat="1" ht="30.75" customHeight="1" x14ac:dyDescent="0.2">
      <c r="A27" s="38">
        <v>5</v>
      </c>
      <c r="B27" s="219">
        <v>11</v>
      </c>
      <c r="C27" s="144" t="s">
        <v>118</v>
      </c>
      <c r="D27" s="40" t="s">
        <v>119</v>
      </c>
      <c r="E27" s="137">
        <v>40366</v>
      </c>
      <c r="F27" s="41" t="s">
        <v>82</v>
      </c>
      <c r="G27" s="42" t="s">
        <v>105</v>
      </c>
      <c r="H27" s="218"/>
      <c r="I27" s="218">
        <v>2</v>
      </c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8"/>
      <c r="V27" s="30">
        <v>8</v>
      </c>
      <c r="W27" s="30">
        <v>2</v>
      </c>
      <c r="X27" s="30"/>
      <c r="Y27" s="30"/>
      <c r="Z27" s="31"/>
      <c r="AA27" s="32"/>
    </row>
    <row r="28" spans="1:27" s="3" customFormat="1" ht="30.75" customHeight="1" x14ac:dyDescent="0.2">
      <c r="A28" s="38">
        <v>6</v>
      </c>
      <c r="B28" s="219">
        <v>8</v>
      </c>
      <c r="C28" s="144" t="s">
        <v>112</v>
      </c>
      <c r="D28" s="40" t="s">
        <v>113</v>
      </c>
      <c r="E28" s="137">
        <v>40244</v>
      </c>
      <c r="F28" s="41" t="s">
        <v>82</v>
      </c>
      <c r="G28" s="42" t="s">
        <v>105</v>
      </c>
      <c r="H28" s="218"/>
      <c r="I28" s="218"/>
      <c r="J28" s="218"/>
      <c r="K28" s="218"/>
      <c r="L28" s="218"/>
      <c r="M28" s="218"/>
      <c r="N28" s="218"/>
      <c r="O28" s="218">
        <v>1</v>
      </c>
      <c r="P28" s="218"/>
      <c r="Q28" s="218"/>
      <c r="R28" s="218"/>
      <c r="S28" s="218"/>
      <c r="T28" s="218"/>
      <c r="U28" s="218"/>
      <c r="V28" s="30">
        <v>5</v>
      </c>
      <c r="W28" s="30">
        <v>1</v>
      </c>
      <c r="X28" s="30"/>
      <c r="Y28" s="30"/>
      <c r="Z28" s="31"/>
      <c r="AA28" s="32"/>
    </row>
    <row r="29" spans="1:27" s="3" customFormat="1" ht="30.75" customHeight="1" x14ac:dyDescent="0.2">
      <c r="A29" s="38">
        <v>7</v>
      </c>
      <c r="B29" s="163">
        <v>12</v>
      </c>
      <c r="C29" s="144" t="s">
        <v>120</v>
      </c>
      <c r="D29" s="40" t="s">
        <v>121</v>
      </c>
      <c r="E29" s="137">
        <v>40115</v>
      </c>
      <c r="F29" s="41" t="s">
        <v>41</v>
      </c>
      <c r="G29" s="42" t="s">
        <v>105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>
        <v>6</v>
      </c>
      <c r="W29" s="30" t="s">
        <v>164</v>
      </c>
      <c r="X29" s="30"/>
      <c r="Y29" s="30"/>
      <c r="Z29" s="31"/>
      <c r="AA29" s="32"/>
    </row>
    <row r="30" spans="1:27" s="3" customFormat="1" ht="30.75" customHeight="1" x14ac:dyDescent="0.2">
      <c r="A30" s="38">
        <v>8</v>
      </c>
      <c r="B30" s="163">
        <v>14</v>
      </c>
      <c r="C30" s="144" t="s">
        <v>124</v>
      </c>
      <c r="D30" s="40" t="s">
        <v>125</v>
      </c>
      <c r="E30" s="137">
        <v>39890</v>
      </c>
      <c r="F30" s="41" t="s">
        <v>41</v>
      </c>
      <c r="G30" s="42" t="s">
        <v>105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>
        <v>7</v>
      </c>
      <c r="W30" s="30" t="s">
        <v>164</v>
      </c>
      <c r="X30" s="30"/>
      <c r="Y30" s="30"/>
      <c r="Z30" s="31"/>
      <c r="AA30" s="32"/>
    </row>
    <row r="31" spans="1:27" s="3" customFormat="1" ht="30.75" customHeight="1" x14ac:dyDescent="0.2">
      <c r="A31" s="38">
        <v>9</v>
      </c>
      <c r="B31" s="39">
        <v>6</v>
      </c>
      <c r="C31" s="144" t="s">
        <v>107</v>
      </c>
      <c r="D31" s="40" t="s">
        <v>108</v>
      </c>
      <c r="E31" s="137">
        <v>40660</v>
      </c>
      <c r="F31" s="41" t="s">
        <v>84</v>
      </c>
      <c r="G31" s="42" t="s">
        <v>105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>
        <v>9</v>
      </c>
      <c r="W31" s="30" t="s">
        <v>164</v>
      </c>
      <c r="X31" s="30"/>
      <c r="Y31" s="30"/>
      <c r="Z31" s="31"/>
      <c r="AA31" s="32"/>
    </row>
    <row r="32" spans="1:27" s="3" customFormat="1" ht="30.75" customHeight="1" x14ac:dyDescent="0.2">
      <c r="A32" s="38" t="s">
        <v>89</v>
      </c>
      <c r="B32" s="39">
        <v>5</v>
      </c>
      <c r="C32" s="144" t="s">
        <v>103</v>
      </c>
      <c r="D32" s="40" t="s">
        <v>165</v>
      </c>
      <c r="E32" s="137">
        <v>40723</v>
      </c>
      <c r="F32" s="41" t="s">
        <v>84</v>
      </c>
      <c r="G32" s="42" t="s">
        <v>105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 t="s">
        <v>164</v>
      </c>
      <c r="X32" s="30"/>
      <c r="Y32" s="30"/>
      <c r="Z32" s="31"/>
      <c r="AA32" s="32"/>
    </row>
    <row r="33" spans="1:27" s="3" customFormat="1" ht="30.75" customHeight="1" x14ac:dyDescent="0.2">
      <c r="A33" s="38" t="s">
        <v>89</v>
      </c>
      <c r="B33" s="39">
        <v>7</v>
      </c>
      <c r="C33" s="144" t="s">
        <v>109</v>
      </c>
      <c r="D33" s="40" t="s">
        <v>110</v>
      </c>
      <c r="E33" s="137">
        <v>40775</v>
      </c>
      <c r="F33" s="41" t="s">
        <v>82</v>
      </c>
      <c r="G33" s="42" t="s">
        <v>105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 t="s">
        <v>164</v>
      </c>
      <c r="X33" s="30"/>
      <c r="Y33" s="30"/>
      <c r="Z33" s="31"/>
      <c r="AA33" s="32"/>
    </row>
    <row r="34" spans="1:27" s="3" customFormat="1" ht="30.75" customHeight="1" x14ac:dyDescent="0.2">
      <c r="A34" s="38" t="s">
        <v>89</v>
      </c>
      <c r="B34" s="39">
        <v>9</v>
      </c>
      <c r="C34" s="144" t="s">
        <v>114</v>
      </c>
      <c r="D34" s="40" t="s">
        <v>115</v>
      </c>
      <c r="E34" s="137">
        <v>40283</v>
      </c>
      <c r="F34" s="41" t="s">
        <v>84</v>
      </c>
      <c r="G34" s="42" t="s">
        <v>105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 t="s">
        <v>164</v>
      </c>
      <c r="X34" s="30"/>
      <c r="Y34" s="30"/>
      <c r="Z34" s="31"/>
      <c r="AA34" s="32"/>
    </row>
    <row r="35" spans="1:27" s="3" customFormat="1" ht="30.75" customHeight="1" x14ac:dyDescent="0.2">
      <c r="A35" s="38" t="s">
        <v>89</v>
      </c>
      <c r="B35" s="39">
        <v>10</v>
      </c>
      <c r="C35" s="144" t="s">
        <v>116</v>
      </c>
      <c r="D35" s="40" t="s">
        <v>117</v>
      </c>
      <c r="E35" s="137">
        <v>40249</v>
      </c>
      <c r="F35" s="41" t="s">
        <v>41</v>
      </c>
      <c r="G35" s="42" t="s">
        <v>105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 t="s">
        <v>164</v>
      </c>
      <c r="X35" s="30"/>
      <c r="Y35" s="30"/>
      <c r="Z35" s="31"/>
      <c r="AA35" s="32"/>
    </row>
    <row r="36" spans="1:27" s="3" customFormat="1" ht="30.75" customHeight="1" x14ac:dyDescent="0.2">
      <c r="A36" s="38" t="s">
        <v>89</v>
      </c>
      <c r="B36" s="39">
        <v>13</v>
      </c>
      <c r="C36" s="144" t="s">
        <v>122</v>
      </c>
      <c r="D36" s="40" t="s">
        <v>123</v>
      </c>
      <c r="E36" s="137">
        <v>40434</v>
      </c>
      <c r="F36" s="41" t="s">
        <v>82</v>
      </c>
      <c r="G36" s="42" t="s">
        <v>105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1"/>
      <c r="AA36" s="32"/>
    </row>
    <row r="37" spans="1:27" s="3" customFormat="1" ht="30.75" customHeight="1" x14ac:dyDescent="0.2">
      <c r="A37" s="38" t="s">
        <v>89</v>
      </c>
      <c r="B37" s="39">
        <v>15</v>
      </c>
      <c r="C37" s="144" t="s">
        <v>126</v>
      </c>
      <c r="D37" s="40" t="s">
        <v>127</v>
      </c>
      <c r="E37" s="137">
        <v>40007</v>
      </c>
      <c r="F37" s="41" t="s">
        <v>63</v>
      </c>
      <c r="G37" s="42" t="s">
        <v>105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1"/>
      <c r="AA37" s="32"/>
    </row>
    <row r="38" spans="1:27" s="3" customFormat="1" ht="30.75" customHeight="1" x14ac:dyDescent="0.2">
      <c r="A38" s="38" t="s">
        <v>89</v>
      </c>
      <c r="B38" s="39">
        <v>16</v>
      </c>
      <c r="C38" s="144" t="s">
        <v>128</v>
      </c>
      <c r="D38" s="40" t="s">
        <v>129</v>
      </c>
      <c r="E38" s="137">
        <v>40399</v>
      </c>
      <c r="F38" s="41" t="s">
        <v>82</v>
      </c>
      <c r="G38" s="42" t="s">
        <v>105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1"/>
      <c r="AA38" s="32"/>
    </row>
    <row r="39" spans="1:27" s="3" customFormat="1" ht="30.75" customHeight="1" x14ac:dyDescent="0.2">
      <c r="A39" s="38" t="s">
        <v>89</v>
      </c>
      <c r="B39" s="39">
        <v>17</v>
      </c>
      <c r="C39" s="144" t="s">
        <v>130</v>
      </c>
      <c r="D39" s="40" t="s">
        <v>131</v>
      </c>
      <c r="E39" s="137">
        <v>40035</v>
      </c>
      <c r="F39" s="41" t="s">
        <v>82</v>
      </c>
      <c r="G39" s="42" t="s">
        <v>105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1"/>
      <c r="AA39" s="32"/>
    </row>
    <row r="40" spans="1:27" s="3" customFormat="1" ht="30.75" customHeight="1" x14ac:dyDescent="0.2">
      <c r="A40" s="38" t="s">
        <v>89</v>
      </c>
      <c r="B40" s="220">
        <v>53</v>
      </c>
      <c r="C40" s="144" t="s">
        <v>140</v>
      </c>
      <c r="D40" s="40" t="s">
        <v>141</v>
      </c>
      <c r="E40" s="137">
        <v>40550</v>
      </c>
      <c r="F40" s="41" t="s">
        <v>82</v>
      </c>
      <c r="G40" s="42" t="s">
        <v>138</v>
      </c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2"/>
      <c r="AA40" s="223"/>
    </row>
    <row r="41" spans="1:27" s="3" customFormat="1" ht="30.75" customHeight="1" thickBot="1" x14ac:dyDescent="0.25">
      <c r="A41" s="164" t="s">
        <v>89</v>
      </c>
      <c r="B41" s="165">
        <v>89</v>
      </c>
      <c r="C41" s="166" t="s">
        <v>142</v>
      </c>
      <c r="D41" s="167" t="s">
        <v>143</v>
      </c>
      <c r="E41" s="168">
        <v>40341</v>
      </c>
      <c r="F41" s="169" t="s">
        <v>63</v>
      </c>
      <c r="G41" s="170" t="s">
        <v>144</v>
      </c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2"/>
      <c r="AA41" s="173"/>
    </row>
    <row r="42" spans="1:27" ht="8.25" customHeight="1" thickTop="1" thickBot="1" x14ac:dyDescent="0.25">
      <c r="A42" s="21"/>
      <c r="B42" s="20"/>
      <c r="C42" s="20"/>
      <c r="D42" s="21"/>
      <c r="E42" s="136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5.75" thickTop="1" x14ac:dyDescent="0.2">
      <c r="A43" s="281" t="s">
        <v>5</v>
      </c>
      <c r="B43" s="282"/>
      <c r="C43" s="282"/>
      <c r="D43" s="282"/>
      <c r="E43" s="282"/>
      <c r="F43" s="282"/>
      <c r="G43" s="282"/>
      <c r="H43" s="282" t="s">
        <v>6</v>
      </c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3"/>
    </row>
    <row r="44" spans="1:27" ht="15" x14ac:dyDescent="0.2">
      <c r="A44" s="56" t="s">
        <v>31</v>
      </c>
      <c r="B44" s="57"/>
      <c r="C44" s="214" t="s">
        <v>152</v>
      </c>
      <c r="D44" s="19"/>
      <c r="E44" s="138"/>
      <c r="F44" s="19"/>
      <c r="G44" s="49"/>
      <c r="M44" s="14"/>
      <c r="N44" s="14"/>
      <c r="O44" s="14"/>
      <c r="P44" s="14"/>
      <c r="Q44" s="14"/>
      <c r="R44" s="14"/>
      <c r="S44" s="14"/>
      <c r="T44" s="14"/>
      <c r="U44" s="14"/>
      <c r="V44" s="27" t="s">
        <v>42</v>
      </c>
      <c r="W44" s="53">
        <v>5</v>
      </c>
      <c r="X44" s="67"/>
      <c r="Y44" s="48"/>
      <c r="Z44" s="54" t="s">
        <v>40</v>
      </c>
      <c r="AA44" s="69">
        <v>0</v>
      </c>
    </row>
    <row r="45" spans="1:27" ht="15" x14ac:dyDescent="0.2">
      <c r="A45" s="56" t="s">
        <v>32</v>
      </c>
      <c r="B45" s="57"/>
      <c r="C45" s="215">
        <v>0.63</v>
      </c>
      <c r="D45" s="24"/>
      <c r="E45" s="139"/>
      <c r="F45" s="24"/>
      <c r="G45" s="50"/>
      <c r="M45" s="14"/>
      <c r="N45" s="14"/>
      <c r="O45" s="14"/>
      <c r="P45" s="14"/>
      <c r="Q45" s="14"/>
      <c r="R45" s="14"/>
      <c r="S45" s="14"/>
      <c r="T45" s="14"/>
      <c r="U45" s="14"/>
      <c r="V45" s="27" t="s">
        <v>35</v>
      </c>
      <c r="W45" s="53">
        <v>19</v>
      </c>
      <c r="X45" s="68"/>
      <c r="Y45" s="14"/>
      <c r="Z45" s="54" t="s">
        <v>21</v>
      </c>
      <c r="AA45" s="69">
        <v>0</v>
      </c>
    </row>
    <row r="46" spans="1:27" ht="15" x14ac:dyDescent="0.2">
      <c r="A46" s="28" t="s">
        <v>33</v>
      </c>
      <c r="B46" s="57"/>
      <c r="C46" s="216" t="s">
        <v>162</v>
      </c>
      <c r="D46" s="24"/>
      <c r="E46" s="139"/>
      <c r="F46" s="24"/>
      <c r="G46" s="50"/>
      <c r="M46" s="14"/>
      <c r="N46" s="14"/>
      <c r="O46" s="14"/>
      <c r="P46" s="14"/>
      <c r="Q46" s="14"/>
      <c r="R46" s="14"/>
      <c r="S46" s="14"/>
      <c r="T46" s="14"/>
      <c r="U46" s="14"/>
      <c r="V46" s="27" t="s">
        <v>36</v>
      </c>
      <c r="W46" s="53">
        <v>19</v>
      </c>
      <c r="X46" s="68"/>
      <c r="Y46" s="14"/>
      <c r="Z46" s="54" t="s">
        <v>25</v>
      </c>
      <c r="AA46" s="69">
        <v>0</v>
      </c>
    </row>
    <row r="47" spans="1:27" ht="15" x14ac:dyDescent="0.2">
      <c r="A47" s="56" t="s">
        <v>34</v>
      </c>
      <c r="B47" s="57"/>
      <c r="C47" s="216" t="s">
        <v>153</v>
      </c>
      <c r="D47" s="24"/>
      <c r="E47" s="139"/>
      <c r="F47" s="24"/>
      <c r="G47" s="50"/>
      <c r="M47" s="14"/>
      <c r="N47" s="14"/>
      <c r="O47" s="14"/>
      <c r="P47" s="14"/>
      <c r="Q47" s="14"/>
      <c r="R47" s="14"/>
      <c r="S47" s="14"/>
      <c r="T47" s="14"/>
      <c r="U47" s="14"/>
      <c r="V47" s="27" t="s">
        <v>37</v>
      </c>
      <c r="W47" s="53">
        <v>9</v>
      </c>
      <c r="X47" s="68"/>
      <c r="Y47" s="14"/>
      <c r="Z47" s="54" t="s">
        <v>41</v>
      </c>
      <c r="AA47" s="69">
        <v>6</v>
      </c>
    </row>
    <row r="48" spans="1:27" ht="15" x14ac:dyDescent="0.2">
      <c r="A48" s="51"/>
      <c r="B48" s="29"/>
      <c r="C48" s="217"/>
      <c r="D48" s="24"/>
      <c r="E48" s="139"/>
      <c r="F48" s="24"/>
      <c r="G48" s="50"/>
      <c r="M48" s="14"/>
      <c r="N48" s="14"/>
      <c r="O48" s="14"/>
      <c r="P48" s="14"/>
      <c r="Q48" s="14"/>
      <c r="R48" s="14"/>
      <c r="S48" s="14"/>
      <c r="T48" s="14"/>
      <c r="U48" s="14"/>
      <c r="V48" s="27" t="s">
        <v>38</v>
      </c>
      <c r="W48" s="53">
        <v>10</v>
      </c>
      <c r="X48" s="68"/>
      <c r="Y48" s="14"/>
      <c r="Z48" s="54" t="s">
        <v>63</v>
      </c>
      <c r="AA48" s="69">
        <v>3</v>
      </c>
    </row>
    <row r="49" spans="1:27" ht="15" x14ac:dyDescent="0.2">
      <c r="A49" s="28"/>
      <c r="B49" s="57"/>
      <c r="C49" s="55"/>
      <c r="D49" s="24"/>
      <c r="E49" s="139"/>
      <c r="F49" s="24"/>
      <c r="G49" s="50"/>
      <c r="M49" s="14"/>
      <c r="N49" s="14"/>
      <c r="O49" s="14"/>
      <c r="P49" s="14"/>
      <c r="Q49" s="14"/>
      <c r="R49" s="14"/>
      <c r="S49" s="14"/>
      <c r="T49" s="14"/>
      <c r="U49" s="14"/>
      <c r="V49" s="27" t="s">
        <v>43</v>
      </c>
      <c r="W49" s="53">
        <v>0</v>
      </c>
      <c r="X49" s="68"/>
      <c r="Y49" s="14"/>
      <c r="Z49" s="54" t="s">
        <v>82</v>
      </c>
      <c r="AA49" s="69">
        <v>7</v>
      </c>
    </row>
    <row r="50" spans="1:27" ht="15" x14ac:dyDescent="0.2">
      <c r="A50" s="28"/>
      <c r="B50" s="57"/>
      <c r="C50" s="55"/>
      <c r="D50" s="24"/>
      <c r="E50" s="139"/>
      <c r="F50" s="24"/>
      <c r="G50" s="50"/>
      <c r="M50" s="14"/>
      <c r="N50" s="14"/>
      <c r="O50" s="14"/>
      <c r="P50" s="14"/>
      <c r="Q50" s="14"/>
      <c r="R50" s="14"/>
      <c r="S50" s="14"/>
      <c r="T50" s="14"/>
      <c r="U50" s="14"/>
      <c r="V50" s="27" t="s">
        <v>39</v>
      </c>
      <c r="W50" s="53">
        <v>0</v>
      </c>
      <c r="X50" s="68"/>
      <c r="Y50" s="14"/>
      <c r="Z50" s="54" t="s">
        <v>84</v>
      </c>
      <c r="AA50" s="69">
        <v>0</v>
      </c>
    </row>
    <row r="51" spans="1:27" ht="4.5" customHeight="1" x14ac:dyDescent="0.2">
      <c r="A51" s="51"/>
      <c r="B51" s="15"/>
      <c r="C51" s="15"/>
      <c r="D51" s="7"/>
      <c r="E51" s="140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52"/>
    </row>
    <row r="52" spans="1:27" ht="15.75" x14ac:dyDescent="0.2">
      <c r="A52" s="240" t="s">
        <v>3</v>
      </c>
      <c r="B52" s="241"/>
      <c r="C52" s="241"/>
      <c r="D52" s="241"/>
      <c r="E52" s="241"/>
      <c r="F52" s="241" t="s">
        <v>11</v>
      </c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60"/>
      <c r="W52" s="241" t="s">
        <v>4</v>
      </c>
      <c r="X52" s="241"/>
      <c r="Y52" s="241"/>
      <c r="Z52" s="241"/>
      <c r="AA52" s="280"/>
    </row>
    <row r="53" spans="1:27" x14ac:dyDescent="0.2">
      <c r="A53" s="270"/>
      <c r="B53" s="271"/>
      <c r="C53" s="271"/>
      <c r="D53" s="271"/>
      <c r="E53" s="271"/>
      <c r="F53" s="277"/>
      <c r="G53" s="277"/>
      <c r="H53" s="277"/>
      <c r="I53" s="277"/>
      <c r="J53" s="277"/>
      <c r="K53" s="277"/>
      <c r="L53" s="277"/>
      <c r="M53" s="277"/>
      <c r="N53" s="277"/>
      <c r="O53" s="277"/>
      <c r="P53" s="277"/>
      <c r="Q53" s="277"/>
      <c r="R53" s="277"/>
      <c r="S53" s="277"/>
      <c r="T53" s="277"/>
      <c r="U53" s="277"/>
      <c r="V53" s="63"/>
      <c r="W53" s="277"/>
      <c r="X53" s="277"/>
      <c r="Y53" s="277"/>
      <c r="Z53" s="277"/>
      <c r="AA53" s="278"/>
    </row>
    <row r="54" spans="1:27" x14ac:dyDescent="0.2">
      <c r="A54" s="61"/>
      <c r="B54" s="62"/>
      <c r="C54" s="71"/>
      <c r="D54" s="62"/>
      <c r="E54" s="141"/>
      <c r="F54" s="62"/>
      <c r="G54" s="62"/>
      <c r="H54" s="62"/>
      <c r="I54" s="62"/>
      <c r="J54" s="62"/>
      <c r="K54" s="62"/>
      <c r="L54" s="62"/>
      <c r="M54" s="62"/>
      <c r="N54" s="62"/>
      <c r="O54" s="152"/>
      <c r="P54" s="15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4"/>
    </row>
    <row r="55" spans="1:27" x14ac:dyDescent="0.2">
      <c r="A55" s="61"/>
      <c r="B55" s="62"/>
      <c r="C55" s="71"/>
      <c r="D55" s="62"/>
      <c r="E55" s="141"/>
      <c r="F55" s="62"/>
      <c r="G55" s="62"/>
      <c r="H55" s="62"/>
      <c r="I55" s="62"/>
      <c r="J55" s="62"/>
      <c r="K55" s="62"/>
      <c r="L55" s="62"/>
      <c r="M55" s="62"/>
      <c r="N55" s="62"/>
      <c r="O55" s="152"/>
      <c r="P55" s="15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4"/>
    </row>
    <row r="56" spans="1:27" ht="15" x14ac:dyDescent="0.2">
      <c r="A56" s="61"/>
      <c r="B56" s="62"/>
      <c r="C56" s="71"/>
      <c r="D56" s="62"/>
      <c r="E56" s="141"/>
      <c r="F56" s="62"/>
      <c r="G56" s="62"/>
      <c r="H56" s="62"/>
      <c r="I56" s="62"/>
      <c r="J56" s="62"/>
      <c r="K56" s="62"/>
      <c r="L56" s="62"/>
      <c r="M56" s="62"/>
      <c r="N56" s="62"/>
      <c r="O56" s="152"/>
      <c r="P56" s="152"/>
      <c r="Q56" s="62"/>
      <c r="R56" s="62"/>
      <c r="S56" s="62"/>
      <c r="T56" s="62"/>
      <c r="U56" s="62"/>
      <c r="V56" s="62"/>
      <c r="W56" s="62"/>
      <c r="X56" s="62"/>
      <c r="Y56" s="62"/>
      <c r="Z56" s="14"/>
      <c r="AA56" s="147"/>
    </row>
    <row r="57" spans="1:27" x14ac:dyDescent="0.2">
      <c r="A57" s="61"/>
      <c r="B57" s="62"/>
      <c r="C57" s="71"/>
      <c r="D57" s="62"/>
      <c r="E57" s="141"/>
      <c r="F57" s="62"/>
      <c r="G57" s="62"/>
      <c r="H57" s="62"/>
      <c r="I57" s="62"/>
      <c r="J57" s="62"/>
      <c r="K57" s="62"/>
      <c r="L57" s="62"/>
      <c r="M57" s="62"/>
      <c r="N57" s="62"/>
      <c r="O57" s="152"/>
      <c r="P57" s="15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4"/>
    </row>
    <row r="58" spans="1:27" x14ac:dyDescent="0.2">
      <c r="A58" s="270"/>
      <c r="B58" s="271"/>
      <c r="C58" s="271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62"/>
      <c r="W58" s="271"/>
      <c r="X58" s="271"/>
      <c r="Y58" s="271"/>
      <c r="Z58" s="271"/>
      <c r="AA58" s="279"/>
    </row>
    <row r="59" spans="1:27" x14ac:dyDescent="0.2">
      <c r="A59" s="270"/>
      <c r="B59" s="271"/>
      <c r="C59" s="271"/>
      <c r="D59" s="271"/>
      <c r="E59" s="271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2"/>
      <c r="Q59" s="272"/>
      <c r="R59" s="272"/>
      <c r="S59" s="272"/>
      <c r="T59" s="272"/>
      <c r="U59" s="272"/>
      <c r="V59" s="65"/>
      <c r="W59" s="272"/>
      <c r="X59" s="272"/>
      <c r="Y59" s="272"/>
      <c r="Z59" s="272"/>
      <c r="AA59" s="273"/>
    </row>
    <row r="60" spans="1:27" ht="16.5" thickBot="1" x14ac:dyDescent="0.25">
      <c r="A60" s="274" t="s">
        <v>164</v>
      </c>
      <c r="B60" s="275"/>
      <c r="C60" s="275"/>
      <c r="D60" s="275"/>
      <c r="E60" s="275"/>
      <c r="F60" s="275" t="s">
        <v>90</v>
      </c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66"/>
      <c r="W60" s="275" t="s">
        <v>91</v>
      </c>
      <c r="X60" s="275"/>
      <c r="Y60" s="275"/>
      <c r="Z60" s="275"/>
      <c r="AA60" s="276"/>
    </row>
    <row r="61" spans="1:27" ht="13.5" thickTop="1" x14ac:dyDescent="0.2"/>
    <row r="64" spans="1:27" x14ac:dyDescent="0.2">
      <c r="A64" s="1" t="s">
        <v>49</v>
      </c>
    </row>
    <row r="66" spans="1:4" x14ac:dyDescent="0.2">
      <c r="A66" s="1" t="s">
        <v>50</v>
      </c>
    </row>
    <row r="67" spans="1:4" x14ac:dyDescent="0.2">
      <c r="A67" s="1" t="s">
        <v>51</v>
      </c>
    </row>
    <row r="68" spans="1:4" x14ac:dyDescent="0.2">
      <c r="A68" s="1" t="s">
        <v>52</v>
      </c>
    </row>
    <row r="69" spans="1:4" x14ac:dyDescent="0.2">
      <c r="A69" s="1" t="s">
        <v>53</v>
      </c>
    </row>
    <row r="70" spans="1:4" x14ac:dyDescent="0.2">
      <c r="A70" s="1" t="s">
        <v>54</v>
      </c>
    </row>
    <row r="71" spans="1:4" x14ac:dyDescent="0.2">
      <c r="A71" s="1" t="s">
        <v>55</v>
      </c>
    </row>
    <row r="72" spans="1:4" x14ac:dyDescent="0.2">
      <c r="A72" s="1" t="s">
        <v>56</v>
      </c>
    </row>
    <row r="73" spans="1:4" x14ac:dyDescent="0.2">
      <c r="A73" s="58" t="s">
        <v>46</v>
      </c>
      <c r="D73" s="1" t="s">
        <v>59</v>
      </c>
    </row>
    <row r="74" spans="1:4" x14ac:dyDescent="0.2">
      <c r="A74" s="58" t="s">
        <v>48</v>
      </c>
    </row>
    <row r="75" spans="1:4" x14ac:dyDescent="0.2">
      <c r="A75" s="58" t="s">
        <v>57</v>
      </c>
    </row>
    <row r="76" spans="1:4" x14ac:dyDescent="0.2">
      <c r="A76" s="58" t="s">
        <v>61</v>
      </c>
    </row>
    <row r="77" spans="1:4" x14ac:dyDescent="0.2">
      <c r="A77" s="59" t="s">
        <v>42</v>
      </c>
      <c r="C77" s="13" t="s">
        <v>60</v>
      </c>
    </row>
    <row r="78" spans="1:4" x14ac:dyDescent="0.2">
      <c r="A78" s="1" t="s">
        <v>58</v>
      </c>
    </row>
  </sheetData>
  <sortState xmlns:xlrd2="http://schemas.microsoft.com/office/spreadsheetml/2017/richdata2" ref="B32:G41">
    <sortCondition ref="B32:B41"/>
  </sortState>
  <mergeCells count="45">
    <mergeCell ref="A1:AA1"/>
    <mergeCell ref="A2:AA2"/>
    <mergeCell ref="A3:AA3"/>
    <mergeCell ref="A4:AA4"/>
    <mergeCell ref="Y21:Y22"/>
    <mergeCell ref="A6:AA6"/>
    <mergeCell ref="A7:AA7"/>
    <mergeCell ref="A9:AA9"/>
    <mergeCell ref="D21:D22"/>
    <mergeCell ref="E21:E22"/>
    <mergeCell ref="F21:F22"/>
    <mergeCell ref="G21:G22"/>
    <mergeCell ref="A15:G15"/>
    <mergeCell ref="H15:AA15"/>
    <mergeCell ref="A21:A22"/>
    <mergeCell ref="A5:AA5"/>
    <mergeCell ref="A52:E52"/>
    <mergeCell ref="F52:U52"/>
    <mergeCell ref="W52:AA52"/>
    <mergeCell ref="A43:G43"/>
    <mergeCell ref="H43:AA43"/>
    <mergeCell ref="A53:E53"/>
    <mergeCell ref="F53:U53"/>
    <mergeCell ref="W53:AA53"/>
    <mergeCell ref="A58:E58"/>
    <mergeCell ref="F58:U58"/>
    <mergeCell ref="W58:AA58"/>
    <mergeCell ref="A59:E59"/>
    <mergeCell ref="F59:U59"/>
    <mergeCell ref="W59:AA59"/>
    <mergeCell ref="A60:E60"/>
    <mergeCell ref="F60:U60"/>
    <mergeCell ref="W60:AA60"/>
    <mergeCell ref="A12:AA12"/>
    <mergeCell ref="B21:B22"/>
    <mergeCell ref="C21:C22"/>
    <mergeCell ref="A8:AA8"/>
    <mergeCell ref="H21:U21"/>
    <mergeCell ref="V21:V22"/>
    <mergeCell ref="W21:W22"/>
    <mergeCell ref="Z21:Z22"/>
    <mergeCell ref="AA21:AA22"/>
    <mergeCell ref="A10:AA10"/>
    <mergeCell ref="A11:AA11"/>
    <mergeCell ref="X21:X22"/>
  </mergeCells>
  <conditionalFormatting sqref="V1:V1048576">
    <cfRule type="duplicateValues" dxfId="0" priority="1"/>
  </conditionalFormatting>
  <printOptions horizontalCentered="1"/>
  <pageMargins left="0.19685039370078741" right="0.19685039370078741" top="0.78740157480314965" bottom="0.78740157480314965" header="0.31496062992125984" footer="0.31496062992125984"/>
  <pageSetup paperSize="9" scale="57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База спортсменов</vt:lpstr>
      <vt:lpstr>Список участников</vt:lpstr>
      <vt:lpstr>Критериум</vt:lpstr>
      <vt:lpstr>Критериум!Заголовки_для_печати</vt:lpstr>
      <vt:lpstr>'Список участников'!Заголовки_для_печати</vt:lpstr>
      <vt:lpstr>Критериум!Область_печати</vt:lpstr>
      <vt:lpstr>'Список участников'!Область_печати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2025-06-09T09:22:25Z</cp:lastPrinted>
  <dcterms:created xsi:type="dcterms:W3CDTF">1996-10-08T23:32:33Z</dcterms:created>
  <dcterms:modified xsi:type="dcterms:W3CDTF">2025-06-10T07:56:01Z</dcterms:modified>
</cp:coreProperties>
</file>