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Критериум" sheetId="84" r:id="rId1"/>
  </sheets>
  <definedNames>
    <definedName name="_xlnm.Print_Titles" localSheetId="0">Критериум!$20:$21</definedName>
    <definedName name="_xlnm.Print_Area" localSheetId="0">Критериум!$A$1:$V$88</definedName>
  </definedNames>
  <calcPr calcId="152511"/>
</workbook>
</file>

<file path=xl/calcChain.xml><?xml version="1.0" encoding="utf-8"?>
<calcChain xmlns="http://schemas.openxmlformats.org/spreadsheetml/2006/main">
  <c r="V78" i="84" l="1"/>
  <c r="V77" i="84"/>
  <c r="V76" i="84"/>
  <c r="V75" i="84"/>
  <c r="V74" i="84"/>
  <c r="V73" i="84"/>
  <c r="V72" i="84"/>
  <c r="S79" i="84"/>
  <c r="S78" i="84"/>
  <c r="S77" i="84"/>
  <c r="S76" i="84"/>
  <c r="S75" i="84"/>
  <c r="S74" i="84" l="1"/>
  <c r="S73" i="84" s="1"/>
</calcChain>
</file>

<file path=xl/sharedStrings.xml><?xml version="1.0" encoding="utf-8"?>
<sst xmlns="http://schemas.openxmlformats.org/spreadsheetml/2006/main" count="292" uniqueCount="172">
  <si>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</si>
  <si>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</si>
  <si>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</si>
  <si>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</si>
  <si>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</si>
  <si>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</si>
  <si>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</si>
  <si>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</si>
  <si>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</si>
  <si>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</si>
  <si>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</si>
  <si>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</si>
  <si>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</si>
  <si>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</si>
  <si>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</si>
  <si>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</si>
  <si>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Самарская область</t>
  </si>
  <si>
    <t>Свердловская область</t>
  </si>
  <si>
    <t>Удмуртская Республика</t>
  </si>
  <si>
    <t xml:space="preserve">ХАРИН В.В. (ВК, г. ИЖЕВСК) </t>
  </si>
  <si>
    <t xml:space="preserve">ВЕДЕРНИКОВ М.Г. (ВК, г. ИЖЕВСК) </t>
  </si>
  <si>
    <t>Федерация велосипедного спорта Удмуртской Республики</t>
  </si>
  <si>
    <t>по велосипедному спорту</t>
  </si>
  <si>
    <t>Министерство по физической культуре, спорту и молодежной политике Удмуртской Республики</t>
  </si>
  <si>
    <t>ИТОГОВЫЙ ПРОТОКОЛ</t>
  </si>
  <si>
    <t>ВЫПОЛНЕНИЕ НТУ ЕВСК</t>
  </si>
  <si>
    <t>ТЕХНИЧЕСКИЙ ДЕЛЕГАТ ФВСР:</t>
  </si>
  <si>
    <t>ГЛАВНЫЙ СУДЬЯ:</t>
  </si>
  <si>
    <t>ГЛАВНЫЙ СЕКРЕТАРЬ:</t>
  </si>
  <si>
    <t>СУДЬЯ НА ФИНИШЕ:</t>
  </si>
  <si>
    <t>КОД UCI</t>
  </si>
  <si>
    <t xml:space="preserve">САДРОВ Е.В. (1К, г. ИЖЕВСК) </t>
  </si>
  <si>
    <t>ВСЕРОССИЙСКИЕ СОРЕВНОВАНИЯ</t>
  </si>
  <si>
    <t>Иркутская область</t>
  </si>
  <si>
    <t>Забайкальский край</t>
  </si>
  <si>
    <t>Девушки 15-16 лет</t>
  </si>
  <si>
    <t>БАВЫКИНА Дарья</t>
  </si>
  <si>
    <t>ВЫВОЛОКИНА Анастасия</t>
  </si>
  <si>
    <t>ЗАКУТЬКО Олеся</t>
  </si>
  <si>
    <t>ЗАМЫЦКАЯ Виктория</t>
  </si>
  <si>
    <t>КИРДИНА Виктория</t>
  </si>
  <si>
    <t>КОРОТКАЯ Анастасия</t>
  </si>
  <si>
    <t>КОРНЕЕВА Анна</t>
  </si>
  <si>
    <t>КУДРЯШОВА Ангелина</t>
  </si>
  <si>
    <t>КЛЯРИЦКАЯ Алена</t>
  </si>
  <si>
    <t>НЕХАЕВА Валерия</t>
  </si>
  <si>
    <t>ПОДГОРНОВА Василиса</t>
  </si>
  <si>
    <t>СОЛОДОВНИКОВА Екатерина</t>
  </si>
  <si>
    <t>СЕМЕНОВА Екатерина</t>
  </si>
  <si>
    <t>СЫЧЕВА Марина</t>
  </si>
  <si>
    <t>ОБРЕЗКОВА Анна</t>
  </si>
  <si>
    <t>БЕЛЯЕВА Мария</t>
  </si>
  <si>
    <t xml:space="preserve">ГАБЛАЯ Софья </t>
  </si>
  <si>
    <t>АЛЕКСЕЕВА Ангелина</t>
  </si>
  <si>
    <t>Ленинградская область</t>
  </si>
  <si>
    <t>НАЗАРОВА Анна</t>
  </si>
  <si>
    <t>ЕРГИНА Анастасия</t>
  </si>
  <si>
    <t>100 921 795 85</t>
  </si>
  <si>
    <t>100 787 933 83</t>
  </si>
  <si>
    <t>КИРЕЕВА Мария</t>
  </si>
  <si>
    <t>СТРИЖОВА Ксения</t>
  </si>
  <si>
    <t>ИГНАТЬЕВА Ксения</t>
  </si>
  <si>
    <t>МИГУНОВА Ольга</t>
  </si>
  <si>
    <t>БЕЛОЗЕРОВА Милена</t>
  </si>
  <si>
    <t>101 071 687 15</t>
  </si>
  <si>
    <t>101 071 731 59</t>
  </si>
  <si>
    <t>101 072 356 05</t>
  </si>
  <si>
    <t>101 082 616 80</t>
  </si>
  <si>
    <t>НОСЫРЕВА Ольга</t>
  </si>
  <si>
    <t>101 144 199 68</t>
  </si>
  <si>
    <t>101 144 203 72</t>
  </si>
  <si>
    <t>ДАНИЛОВА Александра</t>
  </si>
  <si>
    <t>ГОРОХОВА Анастасия</t>
  </si>
  <si>
    <t>НИКОНОВА Алена</t>
  </si>
  <si>
    <t>ВЕРНЯЕВА Арина</t>
  </si>
  <si>
    <t>КУЛУЕВА Александра</t>
  </si>
  <si>
    <t>КОРЛЯКОВА Евдокия</t>
  </si>
  <si>
    <t>ЗВЕРЕВА Анжелика</t>
  </si>
  <si>
    <t>КИСИЕВА Арина</t>
  </si>
  <si>
    <t>101 059 086 24</t>
  </si>
  <si>
    <t>101 059 084 22</t>
  </si>
  <si>
    <t>101 059 979 44</t>
  </si>
  <si>
    <t>101 147 958 44</t>
  </si>
  <si>
    <t>101 150 747 20</t>
  </si>
  <si>
    <t>101 058 659 82</t>
  </si>
  <si>
    <t>101 050 920 06</t>
  </si>
  <si>
    <t>Республика Татарстан</t>
  </si>
  <si>
    <t>НИГМАТУЛЛИНА Рената</t>
  </si>
  <si>
    <t>БЕК Анастасия</t>
  </si>
  <si>
    <t>ПЕТРУХИНА Виктория</t>
  </si>
  <si>
    <t>ПАХОМОВА Анастасия</t>
  </si>
  <si>
    <t>САГДИЕВА Асия</t>
  </si>
  <si>
    <t>КОЗЛОВА Карина</t>
  </si>
  <si>
    <t>ЖЕЛОНКИНА Софья</t>
  </si>
  <si>
    <t>ДАВЫДОВСКАЯ Ольга</t>
  </si>
  <si>
    <t>УДЯНСКАЯ Александра</t>
  </si>
  <si>
    <t>101 013 838 75</t>
  </si>
  <si>
    <t>101 013 878 18</t>
  </si>
  <si>
    <t>100 935 654 73</t>
  </si>
  <si>
    <t>101 013 870 10</t>
  </si>
  <si>
    <t>100 911 395 64</t>
  </si>
  <si>
    <t>101 110 589 20</t>
  </si>
  <si>
    <t>101 110 793 30</t>
  </si>
  <si>
    <t>101 111 882 52</t>
  </si>
  <si>
    <t>101 035 473 79</t>
  </si>
  <si>
    <t>101 044 507 92</t>
  </si>
  <si>
    <t>КОВЯЗИНА Валерия</t>
  </si>
  <si>
    <t>101 046 146 82</t>
  </si>
  <si>
    <t>САМОЙЛОВА Анастасия</t>
  </si>
  <si>
    <t>101 044 501 86</t>
  </si>
  <si>
    <t>101 177 767 74</t>
  </si>
  <si>
    <t>АЛЕКСЕЕНКО Сабрина</t>
  </si>
  <si>
    <t>100 778 762 30</t>
  </si>
  <si>
    <t>100 904 207 54</t>
  </si>
  <si>
    <t>100 904 232 79</t>
  </si>
  <si>
    <t>100 776 870 78</t>
  </si>
  <si>
    <t>100 825 572 86</t>
  </si>
  <si>
    <t>100 825 571 85</t>
  </si>
  <si>
    <t>101 049 237 69</t>
  </si>
  <si>
    <t>101 049 920 73</t>
  </si>
  <si>
    <t>101 059 870 32</t>
  </si>
  <si>
    <t>100 924 247 15</t>
  </si>
  <si>
    <t>100 776 874 82</t>
  </si>
  <si>
    <t>ШУШАКОВА Ульяна</t>
  </si>
  <si>
    <t>101 146 989 45</t>
  </si>
  <si>
    <t>101 018 395 73</t>
  </si>
  <si>
    <t>101 015 124 03</t>
  </si>
  <si>
    <t>100 776 890 01</t>
  </si>
  <si>
    <t>100 925 289 87</t>
  </si>
  <si>
    <t>100 942 171 91</t>
  </si>
  <si>
    <t>101 056 925 94</t>
  </si>
  <si>
    <t>101 160 195 59</t>
  </si>
  <si>
    <t>101 049 845 95</t>
  </si>
  <si>
    <t>НФ</t>
  </si>
  <si>
    <t>НС</t>
  </si>
  <si>
    <t>ОЧКИ НА ПРОМЕЖУТОЧНЫХ ФИНИШАХ</t>
  </si>
  <si>
    <t>ПРИХОД</t>
  </si>
  <si>
    <t>РЕЗУЛЬТАТ очки</t>
  </si>
  <si>
    <t>Доп. Инфо</t>
  </si>
  <si>
    <t>РУЖНИКОВА Анастасия</t>
  </si>
  <si>
    <r>
      <t>ОКОНЧАНИЕ ГОНКИ:</t>
    </r>
    <r>
      <rPr>
        <sz val="11"/>
        <rFont val="Calibri"/>
        <family val="2"/>
        <charset val="204"/>
        <scheme val="minor"/>
      </rPr>
      <t xml:space="preserve"> 13ч 24м</t>
    </r>
  </si>
  <si>
    <r>
      <t xml:space="preserve">НАЧАЛО ГОНКИ: </t>
    </r>
    <r>
      <rPr>
        <sz val="11"/>
        <rFont val="Calibri"/>
        <family val="2"/>
        <charset val="204"/>
        <scheme val="minor"/>
      </rPr>
      <t>12ч 31м</t>
    </r>
  </si>
  <si>
    <t>№ ВРВС: 0080721811С</t>
  </si>
  <si>
    <t>№ ЕКП 2021: 32545</t>
  </si>
  <si>
    <t>1 СР</t>
  </si>
  <si>
    <t>2 СР</t>
  </si>
  <si>
    <t>3 СР</t>
  </si>
  <si>
    <t>Санкт-Петербург</t>
  </si>
  <si>
    <t>ДИСТАНЦИЯ: ДЛИНА КРУГА/КРУГОВ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</si>
  <si>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</si>
  <si>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</si>
  <si>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</si>
  <si>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1,6 км/20</t>
  </si>
  <si>
    <r>
      <t xml:space="preserve">МЕСТО ПРОВЕДЕНИЯ: </t>
    </r>
    <r>
      <rPr>
        <sz val="11"/>
        <rFont val="Calibri"/>
        <family val="2"/>
        <charset val="204"/>
      </rPr>
      <t>г. ИЖЕВСК, АУ УР РССК ИМ. А.М.ДЕМИДОВА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</si>
  <si>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11 ИЮЛЯ 2021 ГОДА</t>
    </r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</si>
  <si>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</si>
  <si>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</si>
  <si>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</si>
  <si>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</si>
  <si>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</si>
  <si>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</si>
  <si>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</si>
  <si>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</si>
  <si>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</si>
  <si>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</si>
  <si>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</si>
  <si>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>Температура: +23</t>
  </si>
  <si>
    <t>Осадки: без осадков</t>
  </si>
  <si>
    <t>Влажность: 46%</t>
  </si>
  <si>
    <t xml:space="preserve">Ветер: </t>
  </si>
  <si>
    <t>ДАТА РОЖД.</t>
  </si>
  <si>
    <t>шоссе - критериум 20-40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</si>
</sst>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h:mm:ss.00"/>
    <numFmt numFmtId="170" formatCode="0.0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2">
    <xf numFmtId="0" fontId="0" fillId="0" borderId="0"/>
    <xf numFmtId="0" fontId="8" fillId="0" borderId="0"/>
    <xf numFmtId="0" fontId="7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" fillId="0" borderId="0"/>
    <xf numFmtId="0" fontId="4" fillId="3" borderId="21" applyNumberFormat="0" applyFont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27" applyNumberFormat="0" applyAlignment="0" applyProtection="0"/>
    <xf numFmtId="0" fontId="35" fillId="8" borderId="28" applyNumberFormat="0" applyAlignment="0" applyProtection="0"/>
    <xf numFmtId="0" fontId="36" fillId="8" borderId="27" applyNumberFormat="0" applyAlignment="0" applyProtection="0"/>
    <xf numFmtId="0" fontId="37" fillId="0" borderId="29" applyNumberFormat="0" applyFill="0" applyAlignment="0" applyProtection="0"/>
    <xf numFmtId="0" fontId="38" fillId="9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3" borderId="21" applyNumberFormat="0" applyFont="0" applyAlignment="0" applyProtection="0"/>
    <xf numFmtId="0" fontId="2" fillId="0" borderId="0"/>
    <xf numFmtId="0" fontId="2" fillId="3" borderId="2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3" borderId="2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0">
    <xf numFmtId="0" fontId="0" fillId="0" borderId="0" xfId="0"/>
    <xf numFmtId="0" fontId="16" fillId="0" borderId="6" xfId="2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 wrapText="1"/>
    </xf>
    <xf numFmtId="166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2" xfId="2" applyFont="1" applyBorder="1" applyAlignment="1">
      <alignment horizontal="right" vertical="center"/>
    </xf>
    <xf numFmtId="0" fontId="18" fillId="0" borderId="2" xfId="2" applyFont="1" applyBorder="1" applyAlignment="1">
      <alignment horizontal="right" vertical="center"/>
    </xf>
    <xf numFmtId="0" fontId="18" fillId="0" borderId="11" xfId="2" applyFont="1" applyBorder="1" applyAlignment="1">
      <alignment horizontal="right" vertical="center"/>
    </xf>
    <xf numFmtId="0" fontId="16" fillId="0" borderId="3" xfId="2" applyFont="1" applyBorder="1" applyAlignment="1">
      <alignment vertical="center"/>
    </xf>
    <xf numFmtId="0" fontId="16" fillId="0" borderId="3" xfId="2" applyFont="1" applyBorder="1" applyAlignment="1">
      <alignment horizontal="right" vertical="center"/>
    </xf>
    <xf numFmtId="0" fontId="18" fillId="0" borderId="3" xfId="2" applyFont="1" applyBorder="1" applyAlignment="1">
      <alignment horizontal="right" vertical="center"/>
    </xf>
    <xf numFmtId="0" fontId="18" fillId="0" borderId="13" xfId="2" applyFont="1" applyBorder="1" applyAlignment="1">
      <alignment horizontal="right" vertical="center"/>
    </xf>
    <xf numFmtId="0" fontId="9" fillId="0" borderId="8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5" fillId="0" borderId="14" xfId="2" applyFont="1" applyFill="1" applyBorder="1" applyAlignment="1">
      <alignment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vertical="center"/>
    </xf>
    <xf numFmtId="0" fontId="16" fillId="0" borderId="5" xfId="2" applyFont="1" applyFill="1" applyBorder="1" applyAlignment="1">
      <alignment horizontal="right" vertical="center"/>
    </xf>
    <xf numFmtId="0" fontId="16" fillId="0" borderId="5" xfId="2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0" fontId="15" fillId="0" borderId="14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5" fillId="0" borderId="18" xfId="2" applyFont="1" applyBorder="1" applyAlignment="1">
      <alignment vertical="center"/>
    </xf>
    <xf numFmtId="0" fontId="16" fillId="0" borderId="19" xfId="2" applyFont="1" applyBorder="1" applyAlignment="1">
      <alignment horizontal="center" vertical="center"/>
    </xf>
    <xf numFmtId="0" fontId="16" fillId="0" borderId="19" xfId="2" applyFont="1" applyBorder="1" applyAlignment="1">
      <alignment horizontal="right" vertical="center"/>
    </xf>
    <xf numFmtId="0" fontId="9" fillId="0" borderId="19" xfId="2" applyFont="1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0" fontId="16" fillId="0" borderId="14" xfId="0" applyFont="1" applyFill="1" applyBorder="1" applyAlignment="1">
      <alignment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49" fontId="16" fillId="0" borderId="4" xfId="2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5" fillId="0" borderId="14" xfId="2" applyFont="1" applyFill="1" applyBorder="1" applyAlignment="1">
      <alignment horizontal="center" vertical="center"/>
    </xf>
    <xf numFmtId="49" fontId="16" fillId="0" borderId="15" xfId="2" applyNumberFormat="1" applyFont="1" applyFill="1" applyBorder="1" applyAlignment="1">
      <alignment horizontal="right" vertical="center"/>
    </xf>
    <xf numFmtId="0" fontId="15" fillId="0" borderId="15" xfId="2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5" fillId="2" borderId="40" xfId="2" applyFont="1" applyFill="1" applyBorder="1" applyAlignment="1">
      <alignment vertical="center"/>
    </xf>
    <xf numFmtId="0" fontId="15" fillId="2" borderId="4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41" fillId="0" borderId="1" xfId="11" applyFont="1" applyFill="1" applyBorder="1" applyAlignment="1">
      <alignment vertical="center" wrapText="1"/>
    </xf>
    <xf numFmtId="14" fontId="42" fillId="0" borderId="1" xfId="8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9" fillId="0" borderId="37" xfId="2" applyFont="1" applyFill="1" applyBorder="1" applyAlignment="1">
      <alignment horizontal="center" vertical="center"/>
    </xf>
    <xf numFmtId="0" fontId="41" fillId="0" borderId="37" xfId="11" applyFont="1" applyFill="1" applyBorder="1" applyAlignment="1">
      <alignment vertical="center" wrapText="1"/>
    </xf>
    <xf numFmtId="14" fontId="42" fillId="0" borderId="37" xfId="8" applyNumberFormat="1" applyFont="1" applyFill="1" applyBorder="1" applyAlignment="1">
      <alignment horizontal="center" vertical="center" wrapText="1"/>
    </xf>
    <xf numFmtId="164" fontId="9" fillId="0" borderId="37" xfId="2" applyNumberFormat="1" applyFont="1" applyFill="1" applyBorder="1" applyAlignment="1">
      <alignment horizontal="center" vertical="center" wrapText="1"/>
    </xf>
    <xf numFmtId="0" fontId="42" fillId="0" borderId="37" xfId="8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17" xfId="2" applyNumberFormat="1" applyFont="1" applyFill="1" applyBorder="1" applyAlignment="1" applyProtection="1">
      <alignment horizontal="center" vertical="center"/>
    </xf>
    <xf numFmtId="0" fontId="10" fillId="0" borderId="36" xfId="2" applyFont="1" applyFill="1" applyBorder="1" applyAlignment="1">
      <alignment horizontal="center" vertical="center" wrapText="1"/>
    </xf>
    <xf numFmtId="0" fontId="9" fillId="0" borderId="37" xfId="2" applyNumberFormat="1" applyFont="1" applyFill="1" applyBorder="1" applyAlignment="1">
      <alignment horizontal="center" vertical="center"/>
    </xf>
    <xf numFmtId="165" fontId="9" fillId="0" borderId="37" xfId="2" applyNumberFormat="1" applyFont="1" applyFill="1" applyBorder="1" applyAlignment="1">
      <alignment horizontal="center" vertical="center"/>
    </xf>
    <xf numFmtId="0" fontId="9" fillId="0" borderId="37" xfId="2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/>
    </xf>
    <xf numFmtId="170" fontId="16" fillId="0" borderId="19" xfId="0" applyNumberFormat="1" applyFont="1" applyBorder="1" applyAlignment="1">
      <alignment horizontal="center" vertical="center"/>
    </xf>
    <xf numFmtId="0" fontId="24" fillId="0" borderId="10" xfId="2" applyFont="1" applyBorder="1" applyAlignment="1">
      <alignment horizontal="left" vertical="center"/>
    </xf>
    <xf numFmtId="0" fontId="24" fillId="0" borderId="2" xfId="2" applyFont="1" applyBorder="1" applyAlignment="1">
      <alignment horizontal="left" vertical="center"/>
    </xf>
    <xf numFmtId="0" fontId="15" fillId="0" borderId="12" xfId="2" applyFont="1" applyFill="1" applyBorder="1" applyAlignment="1">
      <alignment horizontal="left" vertical="center"/>
    </xf>
    <xf numFmtId="0" fontId="15" fillId="0" borderId="3" xfId="2" applyFont="1" applyFill="1" applyBorder="1" applyAlignment="1">
      <alignment horizontal="left" vertical="center"/>
    </xf>
    <xf numFmtId="0" fontId="19" fillId="0" borderId="18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15" fillId="2" borderId="39" xfId="2" applyFont="1" applyFill="1" applyBorder="1" applyAlignment="1">
      <alignment horizontal="center" vertical="center"/>
    </xf>
    <xf numFmtId="0" fontId="15" fillId="2" borderId="40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15" fillId="2" borderId="42" xfId="2" applyFont="1" applyFill="1" applyBorder="1" applyAlignment="1">
      <alignment horizontal="center" vertical="center"/>
    </xf>
    <xf numFmtId="0" fontId="15" fillId="2" borderId="43" xfId="2" applyFont="1" applyFill="1" applyBorder="1" applyAlignment="1">
      <alignment horizontal="center" vertical="center"/>
    </xf>
    <xf numFmtId="0" fontId="10" fillId="2" borderId="3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34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3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7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0" fillId="2" borderId="33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</cellXfs>
  <cellStyles count="82">
    <cellStyle name="20% — акцент1" xfId="29" builtinId="30" customBuiltin="1"/>
    <cellStyle name="20% - Акцент1 2" xfId="56"/>
    <cellStyle name="20% - Акцент1 3" xfId="70"/>
    <cellStyle name="20% — акцент2" xfId="33" builtinId="34" customBuiltin="1"/>
    <cellStyle name="20% - Акцент2 2" xfId="58"/>
    <cellStyle name="20% - Акцент2 3" xfId="72"/>
    <cellStyle name="20% — акцент3" xfId="37" builtinId="38" customBuiltin="1"/>
    <cellStyle name="20% - Акцент3 2" xfId="60"/>
    <cellStyle name="20% - Акцент3 3" xfId="74"/>
    <cellStyle name="20% — акцент4" xfId="41" builtinId="42" customBuiltin="1"/>
    <cellStyle name="20% - Акцент4 2" xfId="62"/>
    <cellStyle name="20% - Акцент4 3" xfId="76"/>
    <cellStyle name="20% — акцент5" xfId="45" builtinId="46" customBuiltin="1"/>
    <cellStyle name="20% - Акцент5 2" xfId="64"/>
    <cellStyle name="20% - Акцент5 3" xfId="78"/>
    <cellStyle name="20% — акцент6" xfId="49" builtinId="50" customBuiltin="1"/>
    <cellStyle name="20% - Акцент6 2" xfId="66"/>
    <cellStyle name="20% - Акцент6 3" xfId="80"/>
    <cellStyle name="40% — акцент1" xfId="30" builtinId="31" customBuiltin="1"/>
    <cellStyle name="40% - Акцент1 2" xfId="57"/>
    <cellStyle name="40% - Акцент1 3" xfId="71"/>
    <cellStyle name="40% — акцент2" xfId="34" builtinId="35" customBuiltin="1"/>
    <cellStyle name="40% - Акцент2 2" xfId="59"/>
    <cellStyle name="40% - Акцент2 3" xfId="73"/>
    <cellStyle name="40% — акцент3" xfId="38" builtinId="39" customBuiltin="1"/>
    <cellStyle name="40% - Акцент3 2" xfId="61"/>
    <cellStyle name="40% - Акцент3 3" xfId="75"/>
    <cellStyle name="40% — акцент4" xfId="42" builtinId="43" customBuiltin="1"/>
    <cellStyle name="40% - Акцент4 2" xfId="63"/>
    <cellStyle name="40% - Акцент4 3" xfId="77"/>
    <cellStyle name="40% — акцент5" xfId="46" builtinId="47" customBuiltin="1"/>
    <cellStyle name="40% - Акцент5 2" xfId="65"/>
    <cellStyle name="40% - Акцент5 3" xfId="79"/>
    <cellStyle name="40% — акцент6" xfId="50" builtinId="51" customBuiltin="1"/>
    <cellStyle name="40% - Акцент6 2" xfId="67"/>
    <cellStyle name="40% - Акцент6 3" xfId="81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20" builtinId="20" customBuiltin="1"/>
    <cellStyle name="Вывод" xfId="21" builtinId="21" customBuiltin="1"/>
    <cellStyle name="Вычисление" xfId="2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7" builtinId="25" customBuiltin="1"/>
    <cellStyle name="Контрольная ячейка" xfId="24" builtinId="23" customBuiltin="1"/>
    <cellStyle name="Название" xfId="12" builtinId="15" customBuiltin="1"/>
    <cellStyle name="Нейтральный" xfId="19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52"/>
    <cellStyle name="Обычный 7" xfId="54"/>
    <cellStyle name="Обычный 8" xfId="68"/>
    <cellStyle name="Обычный_ID4938_RS 2" xfId="11"/>
    <cellStyle name="Обычный_ID4938_RS_1" xfId="8"/>
    <cellStyle name="Обычный_Стартовый протокол Смирнов_20101106_Results" xfId="3"/>
    <cellStyle name="Плохой" xfId="18" builtinId="27" customBuiltin="1"/>
    <cellStyle name="Пояснение" xfId="26" builtinId="53" customBuiltin="1"/>
    <cellStyle name="Примечание 2" xfId="10"/>
    <cellStyle name="Примечание 3" xfId="53"/>
    <cellStyle name="Примечание 4" xfId="55"/>
    <cellStyle name="Примечание 5" xfId="69"/>
    <cellStyle name="Связанная ячейка" xfId="23" builtinId="24" customBuiltin="1"/>
    <cellStyle name="Текст предупреждения" xfId="25" builtinId="11" customBuiltin="1"/>
    <cellStyle name="Хороший" xfId="17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526676</xdr:colOff>
      <xdr:row>0</xdr:row>
      <xdr:rowOff>176894</xdr:rowOff>
    </xdr:from>
    <xdr:to>
      <xdr:col>21</xdr:col>
      <xdr:colOff>776319</xdr:colOff>
      <xdr:row>3</xdr:row>
      <xdr:rowOff>184130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4901" y="176894"/>
          <a:ext cx="1154517" cy="739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624415</xdr:colOff>
      <xdr:row>3</xdr:row>
      <xdr:rowOff>213568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4065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89"/>
  <sheetViews>
    <sheetView tabSelected="1" view="pageBreakPreview" topLeftCell="A4" zoomScale="70" zoomScaleNormal="90" zoomScaleSheetLayoutView="70" workbookViewId="0">
      <selection activeCell="X18" sqref="X18"/>
    </sheetView>
  </sheetViews>
  <sheetFormatPr defaultRowHeight="12.75" x14ac:dyDescent="0.2"/>
  <cols>
    <col min="1" max="1" width="7" style="4" customWidth="1"/>
    <col min="2" max="2" width="8.140625" style="15" customWidth="1"/>
    <col min="3" max="3" width="15.7109375" style="15" bestFit="1" customWidth="1"/>
    <col min="4" max="4" width="24" style="4" customWidth="1"/>
    <col min="5" max="5" width="9.85546875" style="4" customWidth="1"/>
    <col min="6" max="6" width="7.7109375" style="4" customWidth="1"/>
    <col min="7" max="7" width="23.140625" style="4" customWidth="1"/>
    <col min="8" max="17" width="4.42578125" style="4" customWidth="1"/>
    <col min="18" max="18" width="20.7109375" style="4" customWidth="1"/>
    <col min="19" max="19" width="12.140625" style="4" customWidth="1"/>
    <col min="20" max="20" width="9.5703125" style="4" customWidth="1"/>
    <col min="21" max="21" width="13.5703125" style="4" customWidth="1"/>
    <col min="22" max="22" width="15.7109375" style="4" customWidth="1"/>
    <col min="23" max="16384" width="9.140625" style="4"/>
  </cols>
  <sheetData>
    <row r="1" spans="1:22" ht="15.75" customHeight="1" x14ac:dyDescent="0.2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21" x14ac:dyDescent="0.2">
      <c r="A2" s="123" t="s">
        <v>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21" x14ac:dyDescent="0.2">
      <c r="A3" s="123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ht="21" x14ac:dyDescent="0.2">
      <c r="A4" s="123" t="s">
        <v>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5.2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22" s="5" customFormat="1" ht="28.5" x14ac:dyDescent="0.2">
      <c r="A6" s="107" t="s">
        <v>32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s="5" customFormat="1" ht="19.5" customHeight="1" x14ac:dyDescent="0.2">
      <c r="A7" s="108" t="s">
        <v>22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5" customFormat="1" ht="4.5" customHeight="1" thickBot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19.5" customHeight="1" thickTop="1" x14ac:dyDescent="0.2">
      <c r="A9" s="109" t="s">
        <v>24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18" customHeight="1" x14ac:dyDescent="0.2">
      <c r="A10" s="112" t="s">
        <v>171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4"/>
    </row>
    <row r="11" spans="1:22" ht="19.5" customHeight="1" x14ac:dyDescent="0.2">
      <c r="A11" s="112" t="s">
        <v>35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4"/>
    </row>
    <row r="12" spans="1:22" ht="15.75" x14ac:dyDescent="0.2">
      <c r="A12" s="78" t="s">
        <v>153</v>
      </c>
      <c r="B12" s="79"/>
      <c r="C12" s="79"/>
      <c r="D12" s="79"/>
      <c r="E12" s="79"/>
      <c r="F12" s="6"/>
      <c r="G12" s="30" t="s">
        <v>141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7"/>
      <c r="U12" s="8"/>
      <c r="V12" s="9" t="s">
        <v>142</v>
      </c>
    </row>
    <row r="13" spans="1:22" ht="15.75" x14ac:dyDescent="0.2">
      <c r="A13" s="80" t="s">
        <v>154</v>
      </c>
      <c r="B13" s="81"/>
      <c r="C13" s="81"/>
      <c r="D13" s="81"/>
      <c r="E13" s="81"/>
      <c r="F13" s="10"/>
      <c r="G13" s="31" t="s">
        <v>140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2"/>
      <c r="V13" s="13" t="s">
        <v>143</v>
      </c>
    </row>
    <row r="14" spans="1:22" ht="15" x14ac:dyDescent="0.2">
      <c r="A14" s="125" t="s">
        <v>9</v>
      </c>
      <c r="B14" s="126"/>
      <c r="C14" s="126"/>
      <c r="D14" s="126"/>
      <c r="E14" s="126"/>
      <c r="F14" s="126"/>
      <c r="G14" s="127"/>
      <c r="H14" s="128" t="s">
        <v>1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9"/>
    </row>
    <row r="15" spans="1:22" ht="15" x14ac:dyDescent="0.2">
      <c r="A15" s="16" t="s">
        <v>26</v>
      </c>
      <c r="B15" s="17"/>
      <c r="C15" s="17"/>
      <c r="D15" s="18"/>
      <c r="E15" s="19"/>
      <c r="F15" s="18"/>
      <c r="G15" s="20"/>
      <c r="H15" s="115" t="s">
        <v>149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</row>
    <row r="16" spans="1:22" ht="15" x14ac:dyDescent="0.2">
      <c r="A16" s="16" t="s">
        <v>27</v>
      </c>
      <c r="B16" s="26"/>
      <c r="C16" s="26"/>
      <c r="D16" s="22"/>
      <c r="E16" s="21"/>
      <c r="F16" s="22"/>
      <c r="G16" s="20" t="s">
        <v>19</v>
      </c>
      <c r="H16" s="115" t="s">
        <v>150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</row>
    <row r="17" spans="1:22" ht="15" x14ac:dyDescent="0.2">
      <c r="A17" s="23" t="s">
        <v>28</v>
      </c>
      <c r="B17" s="17"/>
      <c r="C17" s="17"/>
      <c r="D17" s="21"/>
      <c r="E17" s="19"/>
      <c r="F17" s="18"/>
      <c r="G17" s="1" t="s">
        <v>31</v>
      </c>
      <c r="H17" s="115" t="s">
        <v>151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</row>
    <row r="18" spans="1:22" ht="15.75" thickBot="1" x14ac:dyDescent="0.25">
      <c r="A18" s="36" t="s">
        <v>29</v>
      </c>
      <c r="B18" s="37"/>
      <c r="C18" s="37"/>
      <c r="D18" s="38"/>
      <c r="E18" s="38"/>
      <c r="F18" s="39"/>
      <c r="G18" s="38" t="s">
        <v>20</v>
      </c>
      <c r="H18" s="32" t="s">
        <v>148</v>
      </c>
      <c r="I18" s="33"/>
      <c r="J18" s="33"/>
      <c r="K18" s="33"/>
      <c r="L18" s="33"/>
      <c r="M18" s="33"/>
      <c r="N18" s="34"/>
      <c r="O18" s="35"/>
      <c r="P18" s="35"/>
      <c r="Q18" s="35"/>
      <c r="R18" s="35"/>
      <c r="S18" s="77">
        <v>32</v>
      </c>
      <c r="T18" s="35"/>
      <c r="U18" s="35"/>
      <c r="V18" s="40" t="s">
        <v>152</v>
      </c>
    </row>
    <row r="19" spans="1:22" ht="9" customHeight="1" thickTop="1" thickBot="1" x14ac:dyDescent="0.2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</row>
    <row r="20" spans="1:22" s="25" customFormat="1" ht="25.5" customHeight="1" thickTop="1" x14ac:dyDescent="0.2">
      <c r="A20" s="118" t="s">
        <v>7</v>
      </c>
      <c r="B20" s="101" t="s">
        <v>12</v>
      </c>
      <c r="C20" s="101" t="s">
        <v>30</v>
      </c>
      <c r="D20" s="101" t="s">
        <v>2</v>
      </c>
      <c r="E20" s="101" t="s">
        <v>170</v>
      </c>
      <c r="F20" s="101" t="s">
        <v>8</v>
      </c>
      <c r="G20" s="101" t="s">
        <v>13</v>
      </c>
      <c r="H20" s="101" t="s">
        <v>135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 t="s">
        <v>136</v>
      </c>
      <c r="S20" s="101" t="s">
        <v>137</v>
      </c>
      <c r="T20" s="101" t="s">
        <v>138</v>
      </c>
      <c r="U20" s="103" t="s">
        <v>25</v>
      </c>
      <c r="V20" s="105" t="s">
        <v>14</v>
      </c>
    </row>
    <row r="21" spans="1:22" s="25" customFormat="1" ht="14.25" customHeight="1" x14ac:dyDescent="0.2">
      <c r="A21" s="119"/>
      <c r="B21" s="102"/>
      <c r="C21" s="102"/>
      <c r="D21" s="102"/>
      <c r="E21" s="102"/>
      <c r="F21" s="102"/>
      <c r="G21" s="102"/>
      <c r="H21" s="2">
        <v>1</v>
      </c>
      <c r="I21" s="2">
        <v>2</v>
      </c>
      <c r="J21" s="2">
        <v>3</v>
      </c>
      <c r="K21" s="2">
        <v>4</v>
      </c>
      <c r="L21" s="2">
        <v>5</v>
      </c>
      <c r="M21" s="2">
        <v>6</v>
      </c>
      <c r="N21" s="2">
        <v>7</v>
      </c>
      <c r="O21" s="2">
        <v>8</v>
      </c>
      <c r="P21" s="2">
        <v>9</v>
      </c>
      <c r="Q21" s="2">
        <v>10</v>
      </c>
      <c r="R21" s="102"/>
      <c r="S21" s="102"/>
      <c r="T21" s="102"/>
      <c r="U21" s="104"/>
      <c r="V21" s="106"/>
    </row>
    <row r="22" spans="1:22" ht="30" customHeight="1" x14ac:dyDescent="0.2">
      <c r="A22" s="67">
        <v>1</v>
      </c>
      <c r="B22" s="57">
        <v>7</v>
      </c>
      <c r="C22" s="57" t="s">
        <v>101</v>
      </c>
      <c r="D22" s="58" t="s">
        <v>93</v>
      </c>
      <c r="E22" s="59">
        <v>38947</v>
      </c>
      <c r="F22" s="60" t="s">
        <v>144</v>
      </c>
      <c r="G22" s="61" t="s">
        <v>147</v>
      </c>
      <c r="H22" s="68">
        <v>2</v>
      </c>
      <c r="I22" s="68">
        <v>2</v>
      </c>
      <c r="J22" s="68"/>
      <c r="K22" s="68">
        <v>3</v>
      </c>
      <c r="L22" s="68">
        <v>2</v>
      </c>
      <c r="M22" s="68"/>
      <c r="N22" s="68">
        <v>1</v>
      </c>
      <c r="O22" s="68">
        <v>5</v>
      </c>
      <c r="P22" s="68">
        <v>5</v>
      </c>
      <c r="Q22" s="68">
        <v>5</v>
      </c>
      <c r="R22" s="68">
        <v>1</v>
      </c>
      <c r="S22" s="68">
        <v>25</v>
      </c>
      <c r="T22" s="69"/>
      <c r="U22" s="70" t="s">
        <v>15</v>
      </c>
      <c r="V22" s="71"/>
    </row>
    <row r="23" spans="1:22" ht="30" customHeight="1" x14ac:dyDescent="0.2">
      <c r="A23" s="67">
        <v>2</v>
      </c>
      <c r="B23" s="57">
        <v>36</v>
      </c>
      <c r="C23" s="57" t="s">
        <v>115</v>
      </c>
      <c r="D23" s="58" t="s">
        <v>49</v>
      </c>
      <c r="E23" s="59">
        <v>38562</v>
      </c>
      <c r="F23" s="60" t="s">
        <v>15</v>
      </c>
      <c r="G23" s="61" t="s">
        <v>17</v>
      </c>
      <c r="H23" s="68">
        <v>1</v>
      </c>
      <c r="I23" s="68">
        <v>1</v>
      </c>
      <c r="J23" s="68">
        <v>1</v>
      </c>
      <c r="K23" s="68"/>
      <c r="L23" s="68">
        <v>5</v>
      </c>
      <c r="M23" s="68">
        <v>3</v>
      </c>
      <c r="N23" s="68">
        <v>3</v>
      </c>
      <c r="O23" s="68">
        <v>3</v>
      </c>
      <c r="P23" s="68"/>
      <c r="Q23" s="68">
        <v>2</v>
      </c>
      <c r="R23" s="68">
        <v>3</v>
      </c>
      <c r="S23" s="68">
        <v>19</v>
      </c>
      <c r="T23" s="69"/>
      <c r="U23" s="70" t="s">
        <v>15</v>
      </c>
      <c r="V23" s="71"/>
    </row>
    <row r="24" spans="1:22" ht="30" customHeight="1" x14ac:dyDescent="0.2">
      <c r="A24" s="67">
        <v>3</v>
      </c>
      <c r="B24" s="57">
        <v>1</v>
      </c>
      <c r="C24" s="57" t="s">
        <v>96</v>
      </c>
      <c r="D24" s="58" t="s">
        <v>88</v>
      </c>
      <c r="E24" s="59">
        <v>38568</v>
      </c>
      <c r="F24" s="60" t="s">
        <v>144</v>
      </c>
      <c r="G24" s="61" t="s">
        <v>147</v>
      </c>
      <c r="H24" s="68"/>
      <c r="I24" s="68"/>
      <c r="J24" s="68"/>
      <c r="K24" s="68">
        <v>5</v>
      </c>
      <c r="L24" s="68"/>
      <c r="M24" s="68"/>
      <c r="N24" s="68"/>
      <c r="O24" s="68">
        <v>1</v>
      </c>
      <c r="P24" s="68">
        <v>1</v>
      </c>
      <c r="Q24" s="68">
        <v>3</v>
      </c>
      <c r="R24" s="68">
        <v>2</v>
      </c>
      <c r="S24" s="68">
        <v>10</v>
      </c>
      <c r="T24" s="69"/>
      <c r="U24" s="70" t="s">
        <v>15</v>
      </c>
      <c r="V24" s="71"/>
    </row>
    <row r="25" spans="1:22" ht="30" customHeight="1" x14ac:dyDescent="0.2">
      <c r="A25" s="67">
        <v>4</v>
      </c>
      <c r="B25" s="57">
        <v>42</v>
      </c>
      <c r="C25" s="57" t="s">
        <v>127</v>
      </c>
      <c r="D25" s="58" t="s">
        <v>76</v>
      </c>
      <c r="E25" s="59">
        <v>38574</v>
      </c>
      <c r="F25" s="60" t="s">
        <v>15</v>
      </c>
      <c r="G25" s="61" t="s">
        <v>18</v>
      </c>
      <c r="H25" s="68"/>
      <c r="I25" s="68"/>
      <c r="J25" s="68"/>
      <c r="K25" s="68">
        <v>1</v>
      </c>
      <c r="L25" s="68"/>
      <c r="M25" s="68">
        <v>2</v>
      </c>
      <c r="N25" s="68">
        <v>5</v>
      </c>
      <c r="O25" s="68"/>
      <c r="P25" s="68"/>
      <c r="Q25" s="68">
        <v>1</v>
      </c>
      <c r="R25" s="68">
        <v>4</v>
      </c>
      <c r="S25" s="68">
        <v>9</v>
      </c>
      <c r="T25" s="69"/>
      <c r="U25" s="70"/>
      <c r="V25" s="71"/>
    </row>
    <row r="26" spans="1:22" ht="30" customHeight="1" x14ac:dyDescent="0.2">
      <c r="A26" s="67">
        <v>5</v>
      </c>
      <c r="B26" s="57">
        <v>3</v>
      </c>
      <c r="C26" s="57" t="s">
        <v>98</v>
      </c>
      <c r="D26" s="58" t="s">
        <v>90</v>
      </c>
      <c r="E26" s="59">
        <v>38388</v>
      </c>
      <c r="F26" s="60" t="s">
        <v>144</v>
      </c>
      <c r="G26" s="61" t="s">
        <v>147</v>
      </c>
      <c r="H26" s="68">
        <v>5</v>
      </c>
      <c r="I26" s="68"/>
      <c r="J26" s="68"/>
      <c r="K26" s="68"/>
      <c r="L26" s="68">
        <v>1</v>
      </c>
      <c r="M26" s="68">
        <v>1</v>
      </c>
      <c r="N26" s="68"/>
      <c r="O26" s="68">
        <v>2</v>
      </c>
      <c r="P26" s="68"/>
      <c r="Q26" s="68"/>
      <c r="R26" s="68">
        <v>6</v>
      </c>
      <c r="S26" s="68">
        <v>9</v>
      </c>
      <c r="T26" s="69"/>
      <c r="U26" s="70"/>
      <c r="V26" s="71"/>
    </row>
    <row r="27" spans="1:22" ht="30" customHeight="1" x14ac:dyDescent="0.2">
      <c r="A27" s="67">
        <v>6</v>
      </c>
      <c r="B27" s="57">
        <v>9</v>
      </c>
      <c r="C27" s="57" t="s">
        <v>103</v>
      </c>
      <c r="D27" s="58" t="s">
        <v>95</v>
      </c>
      <c r="E27" s="59">
        <v>39157</v>
      </c>
      <c r="F27" s="60" t="s">
        <v>144</v>
      </c>
      <c r="G27" s="61" t="s">
        <v>147</v>
      </c>
      <c r="H27" s="68"/>
      <c r="I27" s="68"/>
      <c r="J27" s="68">
        <v>3</v>
      </c>
      <c r="K27" s="68"/>
      <c r="L27" s="68"/>
      <c r="M27" s="68"/>
      <c r="N27" s="68">
        <v>2</v>
      </c>
      <c r="O27" s="68"/>
      <c r="P27" s="68">
        <v>3</v>
      </c>
      <c r="Q27" s="68"/>
      <c r="R27" s="68">
        <v>10</v>
      </c>
      <c r="S27" s="68">
        <v>8</v>
      </c>
      <c r="T27" s="69"/>
      <c r="U27" s="70"/>
      <c r="V27" s="71"/>
    </row>
    <row r="28" spans="1:22" ht="30" customHeight="1" x14ac:dyDescent="0.2">
      <c r="A28" s="67">
        <v>7</v>
      </c>
      <c r="B28" s="57">
        <v>34</v>
      </c>
      <c r="C28" s="57" t="s">
        <v>81</v>
      </c>
      <c r="D28" s="58" t="s">
        <v>44</v>
      </c>
      <c r="E28" s="59">
        <v>38520</v>
      </c>
      <c r="F28" s="60" t="s">
        <v>144</v>
      </c>
      <c r="G28" s="61" t="s">
        <v>16</v>
      </c>
      <c r="H28" s="68"/>
      <c r="I28" s="68"/>
      <c r="J28" s="68"/>
      <c r="K28" s="68"/>
      <c r="L28" s="68"/>
      <c r="M28" s="68">
        <v>5</v>
      </c>
      <c r="N28" s="68"/>
      <c r="O28" s="68"/>
      <c r="P28" s="68">
        <v>2</v>
      </c>
      <c r="Q28" s="68"/>
      <c r="R28" s="68">
        <v>14</v>
      </c>
      <c r="S28" s="68">
        <v>7</v>
      </c>
      <c r="T28" s="69"/>
      <c r="U28" s="70"/>
      <c r="V28" s="71"/>
    </row>
    <row r="29" spans="1:22" ht="30" customHeight="1" x14ac:dyDescent="0.2">
      <c r="A29" s="67">
        <v>8</v>
      </c>
      <c r="B29" s="57">
        <v>18</v>
      </c>
      <c r="C29" s="57" t="s">
        <v>109</v>
      </c>
      <c r="D29" s="58" t="s">
        <v>139</v>
      </c>
      <c r="E29" s="59">
        <v>38405</v>
      </c>
      <c r="F29" s="60" t="s">
        <v>15</v>
      </c>
      <c r="G29" s="61" t="s">
        <v>33</v>
      </c>
      <c r="H29" s="68"/>
      <c r="I29" s="68"/>
      <c r="J29" s="68">
        <v>5</v>
      </c>
      <c r="K29" s="68"/>
      <c r="L29" s="68"/>
      <c r="M29" s="68"/>
      <c r="N29" s="68"/>
      <c r="O29" s="68"/>
      <c r="P29" s="68"/>
      <c r="Q29" s="68"/>
      <c r="R29" s="68">
        <v>5</v>
      </c>
      <c r="S29" s="68">
        <v>5</v>
      </c>
      <c r="T29" s="69"/>
      <c r="U29" s="70"/>
      <c r="V29" s="71"/>
    </row>
    <row r="30" spans="1:22" ht="30" customHeight="1" x14ac:dyDescent="0.2">
      <c r="A30" s="67">
        <v>9</v>
      </c>
      <c r="B30" s="57">
        <v>10</v>
      </c>
      <c r="C30" s="57" t="s">
        <v>65</v>
      </c>
      <c r="D30" s="58" t="s">
        <v>59</v>
      </c>
      <c r="E30" s="59">
        <v>38568</v>
      </c>
      <c r="F30" s="60" t="s">
        <v>144</v>
      </c>
      <c r="G30" s="61" t="s">
        <v>34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>
        <v>7</v>
      </c>
      <c r="S30" s="68"/>
      <c r="T30" s="69"/>
      <c r="U30" s="70"/>
      <c r="V30" s="71"/>
    </row>
    <row r="31" spans="1:22" ht="30" customHeight="1" x14ac:dyDescent="0.2">
      <c r="A31" s="67">
        <v>10</v>
      </c>
      <c r="B31" s="57">
        <v>2</v>
      </c>
      <c r="C31" s="57" t="s">
        <v>99</v>
      </c>
      <c r="D31" s="58" t="s">
        <v>91</v>
      </c>
      <c r="E31" s="59">
        <v>38387</v>
      </c>
      <c r="F31" s="60" t="s">
        <v>144</v>
      </c>
      <c r="G31" s="61" t="s">
        <v>147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>
        <v>8</v>
      </c>
      <c r="S31" s="68"/>
      <c r="T31" s="69"/>
      <c r="U31" s="70"/>
      <c r="V31" s="71"/>
    </row>
    <row r="32" spans="1:22" ht="30" customHeight="1" x14ac:dyDescent="0.2">
      <c r="A32" s="67">
        <v>11</v>
      </c>
      <c r="B32" s="57">
        <v>47</v>
      </c>
      <c r="C32" s="57" t="s">
        <v>125</v>
      </c>
      <c r="D32" s="58" t="s">
        <v>71</v>
      </c>
      <c r="E32" s="59">
        <v>38708</v>
      </c>
      <c r="F32" s="60" t="s">
        <v>144</v>
      </c>
      <c r="G32" s="61" t="s">
        <v>18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>
        <v>9</v>
      </c>
      <c r="S32" s="68"/>
      <c r="T32" s="69"/>
      <c r="U32" s="70"/>
      <c r="V32" s="71"/>
    </row>
    <row r="33" spans="1:22" ht="30" customHeight="1" x14ac:dyDescent="0.2">
      <c r="A33" s="67">
        <v>12</v>
      </c>
      <c r="B33" s="57">
        <v>4</v>
      </c>
      <c r="C33" s="57" t="s">
        <v>104</v>
      </c>
      <c r="D33" s="58" t="s">
        <v>40</v>
      </c>
      <c r="E33" s="59">
        <v>38645</v>
      </c>
      <c r="F33" s="60" t="s">
        <v>15</v>
      </c>
      <c r="G33" s="61" t="s">
        <v>147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>
        <v>11</v>
      </c>
      <c r="S33" s="68"/>
      <c r="T33" s="69"/>
      <c r="U33" s="70"/>
      <c r="V33" s="71"/>
    </row>
    <row r="34" spans="1:22" ht="30" customHeight="1" x14ac:dyDescent="0.2">
      <c r="A34" s="67">
        <v>13</v>
      </c>
      <c r="B34" s="57">
        <v>16</v>
      </c>
      <c r="C34" s="57" t="s">
        <v>105</v>
      </c>
      <c r="D34" s="58" t="s">
        <v>106</v>
      </c>
      <c r="E34" s="59">
        <v>38473</v>
      </c>
      <c r="F34" s="60" t="s">
        <v>15</v>
      </c>
      <c r="G34" s="61" t="s">
        <v>33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>
        <v>12</v>
      </c>
      <c r="S34" s="68"/>
      <c r="T34" s="69"/>
      <c r="U34" s="70"/>
      <c r="V34" s="71"/>
    </row>
    <row r="35" spans="1:22" ht="30" customHeight="1" x14ac:dyDescent="0.2">
      <c r="A35" s="67">
        <v>14</v>
      </c>
      <c r="B35" s="57">
        <v>46</v>
      </c>
      <c r="C35" s="57" t="s">
        <v>131</v>
      </c>
      <c r="D35" s="58" t="s">
        <v>74</v>
      </c>
      <c r="E35" s="59">
        <v>38553</v>
      </c>
      <c r="F35" s="60" t="s">
        <v>145</v>
      </c>
      <c r="G35" s="61" t="s">
        <v>18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>
        <v>13</v>
      </c>
      <c r="S35" s="68"/>
      <c r="T35" s="69"/>
      <c r="U35" s="70"/>
      <c r="V35" s="71"/>
    </row>
    <row r="36" spans="1:22" ht="30" customHeight="1" x14ac:dyDescent="0.2">
      <c r="A36" s="67">
        <v>15</v>
      </c>
      <c r="B36" s="57">
        <v>45</v>
      </c>
      <c r="C36" s="57" t="s">
        <v>124</v>
      </c>
      <c r="D36" s="58" t="s">
        <v>73</v>
      </c>
      <c r="E36" s="59">
        <v>38812</v>
      </c>
      <c r="F36" s="60" t="s">
        <v>145</v>
      </c>
      <c r="G36" s="61" t="s">
        <v>18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>
        <v>15</v>
      </c>
      <c r="S36" s="68"/>
      <c r="T36" s="69"/>
      <c r="U36" s="70"/>
      <c r="V36" s="71"/>
    </row>
    <row r="37" spans="1:22" ht="30" customHeight="1" x14ac:dyDescent="0.2">
      <c r="A37" s="67">
        <v>16</v>
      </c>
      <c r="B37" s="57">
        <v>19</v>
      </c>
      <c r="C37" s="57" t="s">
        <v>110</v>
      </c>
      <c r="D37" s="58" t="s">
        <v>111</v>
      </c>
      <c r="E37" s="59">
        <v>39255</v>
      </c>
      <c r="F37" s="60" t="s">
        <v>144</v>
      </c>
      <c r="G37" s="61" t="s">
        <v>33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>
        <v>16</v>
      </c>
      <c r="S37" s="68"/>
      <c r="T37" s="69"/>
      <c r="U37" s="70"/>
      <c r="V37" s="71"/>
    </row>
    <row r="38" spans="1:22" ht="30" customHeight="1" x14ac:dyDescent="0.2">
      <c r="A38" s="67">
        <v>17</v>
      </c>
      <c r="B38" s="57">
        <v>17</v>
      </c>
      <c r="C38" s="57" t="s">
        <v>107</v>
      </c>
      <c r="D38" s="58" t="s">
        <v>108</v>
      </c>
      <c r="E38" s="59">
        <v>38739</v>
      </c>
      <c r="F38" s="60" t="s">
        <v>15</v>
      </c>
      <c r="G38" s="61" t="s">
        <v>33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>
        <v>17</v>
      </c>
      <c r="S38" s="68"/>
      <c r="T38" s="69"/>
      <c r="U38" s="70"/>
      <c r="V38" s="71"/>
    </row>
    <row r="39" spans="1:22" ht="30" customHeight="1" x14ac:dyDescent="0.2">
      <c r="A39" s="67">
        <v>18</v>
      </c>
      <c r="B39" s="57">
        <v>5</v>
      </c>
      <c r="C39" s="57" t="s">
        <v>97</v>
      </c>
      <c r="D39" s="58" t="s">
        <v>89</v>
      </c>
      <c r="E39" s="59">
        <v>38384</v>
      </c>
      <c r="F39" s="60" t="s">
        <v>144</v>
      </c>
      <c r="G39" s="61" t="s">
        <v>147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>
        <v>18</v>
      </c>
      <c r="S39" s="68"/>
      <c r="T39" s="69"/>
      <c r="U39" s="70"/>
      <c r="V39" s="71"/>
    </row>
    <row r="40" spans="1:22" ht="30" customHeight="1" x14ac:dyDescent="0.2">
      <c r="A40" s="67">
        <v>19</v>
      </c>
      <c r="B40" s="57">
        <v>8</v>
      </c>
      <c r="C40" s="57" t="s">
        <v>102</v>
      </c>
      <c r="D40" s="58" t="s">
        <v>94</v>
      </c>
      <c r="E40" s="59">
        <v>38979</v>
      </c>
      <c r="F40" s="60" t="s">
        <v>144</v>
      </c>
      <c r="G40" s="61" t="s">
        <v>147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>
        <v>19</v>
      </c>
      <c r="S40" s="68"/>
      <c r="T40" s="69"/>
      <c r="U40" s="70"/>
      <c r="V40" s="71"/>
    </row>
    <row r="41" spans="1:22" ht="30" customHeight="1" x14ac:dyDescent="0.2">
      <c r="A41" s="67" t="s">
        <v>133</v>
      </c>
      <c r="B41" s="57">
        <v>21</v>
      </c>
      <c r="C41" s="57" t="s">
        <v>57</v>
      </c>
      <c r="D41" s="58" t="s">
        <v>56</v>
      </c>
      <c r="E41" s="59">
        <v>38470</v>
      </c>
      <c r="F41" s="60" t="s">
        <v>144</v>
      </c>
      <c r="G41" s="61" t="s">
        <v>54</v>
      </c>
      <c r="H41" s="68"/>
      <c r="I41" s="68">
        <v>3</v>
      </c>
      <c r="J41" s="68">
        <v>2</v>
      </c>
      <c r="K41" s="68">
        <v>2</v>
      </c>
      <c r="L41" s="68"/>
      <c r="M41" s="68"/>
      <c r="N41" s="68"/>
      <c r="O41" s="68"/>
      <c r="P41" s="68"/>
      <c r="Q41" s="68"/>
      <c r="R41" s="68"/>
      <c r="S41" s="68">
        <v>7</v>
      </c>
      <c r="T41" s="69"/>
      <c r="U41" s="70"/>
      <c r="V41" s="71"/>
    </row>
    <row r="42" spans="1:22" ht="30" customHeight="1" x14ac:dyDescent="0.2">
      <c r="A42" s="67" t="s">
        <v>133</v>
      </c>
      <c r="B42" s="57">
        <v>6</v>
      </c>
      <c r="C42" s="57" t="s">
        <v>100</v>
      </c>
      <c r="D42" s="58" t="s">
        <v>92</v>
      </c>
      <c r="E42" s="59">
        <v>38787</v>
      </c>
      <c r="F42" s="60" t="s">
        <v>144</v>
      </c>
      <c r="G42" s="61" t="s">
        <v>147</v>
      </c>
      <c r="H42" s="68">
        <v>3</v>
      </c>
      <c r="I42" s="68"/>
      <c r="J42" s="68"/>
      <c r="K42" s="68"/>
      <c r="L42" s="68">
        <v>3</v>
      </c>
      <c r="M42" s="68"/>
      <c r="N42" s="68"/>
      <c r="O42" s="68"/>
      <c r="P42" s="68"/>
      <c r="Q42" s="68"/>
      <c r="R42" s="68"/>
      <c r="S42" s="68">
        <v>6</v>
      </c>
      <c r="T42" s="69"/>
      <c r="U42" s="70"/>
      <c r="V42" s="71"/>
    </row>
    <row r="43" spans="1:22" ht="30" customHeight="1" x14ac:dyDescent="0.2">
      <c r="A43" s="67" t="s">
        <v>133</v>
      </c>
      <c r="B43" s="57">
        <v>20</v>
      </c>
      <c r="C43" s="57" t="s">
        <v>58</v>
      </c>
      <c r="D43" s="58" t="s">
        <v>55</v>
      </c>
      <c r="E43" s="59">
        <v>38384</v>
      </c>
      <c r="F43" s="60" t="s">
        <v>144</v>
      </c>
      <c r="G43" s="61" t="s">
        <v>54</v>
      </c>
      <c r="H43" s="68"/>
      <c r="I43" s="68">
        <v>5</v>
      </c>
      <c r="J43" s="68"/>
      <c r="K43" s="68"/>
      <c r="L43" s="68"/>
      <c r="M43" s="68"/>
      <c r="N43" s="68"/>
      <c r="O43" s="68"/>
      <c r="P43" s="68"/>
      <c r="Q43" s="68"/>
      <c r="R43" s="68"/>
      <c r="S43" s="68">
        <v>5</v>
      </c>
      <c r="T43" s="69"/>
      <c r="U43" s="70"/>
      <c r="V43" s="71"/>
    </row>
    <row r="44" spans="1:22" ht="30" customHeight="1" x14ac:dyDescent="0.2">
      <c r="A44" s="67" t="s">
        <v>133</v>
      </c>
      <c r="B44" s="57">
        <v>11</v>
      </c>
      <c r="C44" s="57" t="s">
        <v>64</v>
      </c>
      <c r="D44" s="58" t="s">
        <v>61</v>
      </c>
      <c r="E44" s="59">
        <v>38719</v>
      </c>
      <c r="F44" s="60" t="s">
        <v>144</v>
      </c>
      <c r="G44" s="61" t="s">
        <v>34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70"/>
      <c r="V44" s="71"/>
    </row>
    <row r="45" spans="1:22" ht="30" customHeight="1" x14ac:dyDescent="0.2">
      <c r="A45" s="67" t="s">
        <v>133</v>
      </c>
      <c r="B45" s="57">
        <v>12</v>
      </c>
      <c r="C45" s="57" t="s">
        <v>67</v>
      </c>
      <c r="D45" s="58" t="s">
        <v>60</v>
      </c>
      <c r="E45" s="59">
        <v>38505</v>
      </c>
      <c r="F45" s="60" t="s">
        <v>144</v>
      </c>
      <c r="G45" s="61" t="s">
        <v>34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9"/>
      <c r="U45" s="70"/>
      <c r="V45" s="71"/>
    </row>
    <row r="46" spans="1:22" ht="30" customHeight="1" x14ac:dyDescent="0.2">
      <c r="A46" s="67" t="s">
        <v>133</v>
      </c>
      <c r="B46" s="57">
        <v>13</v>
      </c>
      <c r="C46" s="57" t="s">
        <v>66</v>
      </c>
      <c r="D46" s="58" t="s">
        <v>62</v>
      </c>
      <c r="E46" s="59">
        <v>38931</v>
      </c>
      <c r="F46" s="60" t="s">
        <v>145</v>
      </c>
      <c r="G46" s="61" t="s">
        <v>34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  <c r="U46" s="70"/>
      <c r="V46" s="71"/>
    </row>
    <row r="47" spans="1:22" ht="30" customHeight="1" x14ac:dyDescent="0.2">
      <c r="A47" s="67" t="s">
        <v>133</v>
      </c>
      <c r="B47" s="57">
        <v>15</v>
      </c>
      <c r="C47" s="57" t="s">
        <v>70</v>
      </c>
      <c r="D47" s="58" t="s">
        <v>63</v>
      </c>
      <c r="E47" s="59">
        <v>39331</v>
      </c>
      <c r="F47" s="60" t="s">
        <v>145</v>
      </c>
      <c r="G47" s="61" t="s">
        <v>34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  <c r="U47" s="70"/>
      <c r="V47" s="71"/>
    </row>
    <row r="48" spans="1:22" ht="30" customHeight="1" x14ac:dyDescent="0.2">
      <c r="A48" s="67" t="s">
        <v>133</v>
      </c>
      <c r="B48" s="57">
        <v>23</v>
      </c>
      <c r="C48" s="57" t="s">
        <v>85</v>
      </c>
      <c r="D48" s="58" t="s">
        <v>78</v>
      </c>
      <c r="E48" s="59">
        <v>38889</v>
      </c>
      <c r="F48" s="60" t="s">
        <v>145</v>
      </c>
      <c r="G48" s="61" t="s">
        <v>16</v>
      </c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70"/>
      <c r="V48" s="71"/>
    </row>
    <row r="49" spans="1:22" ht="30" customHeight="1" x14ac:dyDescent="0.2">
      <c r="A49" s="67" t="s">
        <v>133</v>
      </c>
      <c r="B49" s="57">
        <v>24</v>
      </c>
      <c r="C49" s="57" t="s">
        <v>83</v>
      </c>
      <c r="D49" s="58" t="s">
        <v>41</v>
      </c>
      <c r="E49" s="59">
        <v>39052</v>
      </c>
      <c r="F49" s="60" t="s">
        <v>145</v>
      </c>
      <c r="G49" s="61" t="s">
        <v>16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70"/>
      <c r="V49" s="71"/>
    </row>
    <row r="50" spans="1:22" ht="30" customHeight="1" x14ac:dyDescent="0.2">
      <c r="A50" s="67" t="s">
        <v>133</v>
      </c>
      <c r="B50" s="57">
        <v>25</v>
      </c>
      <c r="C50" s="57" t="s">
        <v>121</v>
      </c>
      <c r="D50" s="58" t="s">
        <v>39</v>
      </c>
      <c r="E50" s="59">
        <v>38692</v>
      </c>
      <c r="F50" s="60" t="s">
        <v>144</v>
      </c>
      <c r="G50" s="61" t="s">
        <v>16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70"/>
      <c r="V50" s="71"/>
    </row>
    <row r="51" spans="1:22" ht="30" customHeight="1" x14ac:dyDescent="0.2">
      <c r="A51" s="67" t="s">
        <v>133</v>
      </c>
      <c r="B51" s="57">
        <v>26</v>
      </c>
      <c r="C51" s="57" t="s">
        <v>119</v>
      </c>
      <c r="D51" s="58" t="s">
        <v>46</v>
      </c>
      <c r="E51" s="59">
        <v>38498</v>
      </c>
      <c r="F51" s="60" t="s">
        <v>15</v>
      </c>
      <c r="G51" s="61" t="s">
        <v>16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70"/>
      <c r="V51" s="71"/>
    </row>
    <row r="52" spans="1:22" ht="30" customHeight="1" x14ac:dyDescent="0.2">
      <c r="A52" s="67" t="s">
        <v>133</v>
      </c>
      <c r="B52" s="57">
        <v>29</v>
      </c>
      <c r="C52" s="57" t="s">
        <v>118</v>
      </c>
      <c r="D52" s="58" t="s">
        <v>38</v>
      </c>
      <c r="E52" s="59">
        <v>38985</v>
      </c>
      <c r="F52" s="60" t="s">
        <v>145</v>
      </c>
      <c r="G52" s="61" t="s">
        <v>16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9"/>
      <c r="U52" s="70"/>
      <c r="V52" s="71"/>
    </row>
    <row r="53" spans="1:22" ht="30" customHeight="1" x14ac:dyDescent="0.2">
      <c r="A53" s="67" t="s">
        <v>133</v>
      </c>
      <c r="B53" s="57">
        <v>30</v>
      </c>
      <c r="C53" s="57" t="s">
        <v>120</v>
      </c>
      <c r="D53" s="58" t="s">
        <v>45</v>
      </c>
      <c r="E53" s="59">
        <v>38399</v>
      </c>
      <c r="F53" s="60" t="s">
        <v>15</v>
      </c>
      <c r="G53" s="61" t="s">
        <v>16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9"/>
      <c r="U53" s="70"/>
      <c r="V53" s="71"/>
    </row>
    <row r="54" spans="1:22" ht="30" customHeight="1" x14ac:dyDescent="0.2">
      <c r="A54" s="67" t="s">
        <v>133</v>
      </c>
      <c r="B54" s="57">
        <v>32</v>
      </c>
      <c r="C54" s="57" t="s">
        <v>84</v>
      </c>
      <c r="D54" s="58" t="s">
        <v>48</v>
      </c>
      <c r="E54" s="59">
        <v>38705</v>
      </c>
      <c r="F54" s="60" t="s">
        <v>144</v>
      </c>
      <c r="G54" s="61" t="s">
        <v>16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9"/>
      <c r="U54" s="70"/>
      <c r="V54" s="71"/>
    </row>
    <row r="55" spans="1:22" ht="30" customHeight="1" x14ac:dyDescent="0.2">
      <c r="A55" s="67" t="s">
        <v>133</v>
      </c>
      <c r="B55" s="57">
        <v>33</v>
      </c>
      <c r="C55" s="57" t="s">
        <v>79</v>
      </c>
      <c r="D55" s="58" t="s">
        <v>37</v>
      </c>
      <c r="E55" s="59">
        <v>38896</v>
      </c>
      <c r="F55" s="60" t="s">
        <v>145</v>
      </c>
      <c r="G55" s="61" t="s">
        <v>16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9"/>
      <c r="U55" s="70"/>
      <c r="V55" s="71"/>
    </row>
    <row r="56" spans="1:22" ht="30" customHeight="1" x14ac:dyDescent="0.2">
      <c r="A56" s="67" t="s">
        <v>133</v>
      </c>
      <c r="B56" s="57">
        <v>37</v>
      </c>
      <c r="C56" s="57" t="s">
        <v>114</v>
      </c>
      <c r="D56" s="58" t="s">
        <v>50</v>
      </c>
      <c r="E56" s="59">
        <v>38807</v>
      </c>
      <c r="F56" s="60" t="s">
        <v>145</v>
      </c>
      <c r="G56" s="61" t="s">
        <v>17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9"/>
      <c r="U56" s="70"/>
      <c r="V56" s="71"/>
    </row>
    <row r="57" spans="1:22" ht="30" customHeight="1" x14ac:dyDescent="0.2">
      <c r="A57" s="67" t="s">
        <v>133</v>
      </c>
      <c r="B57" s="57">
        <v>38</v>
      </c>
      <c r="C57" s="57" t="s">
        <v>122</v>
      </c>
      <c r="D57" s="58" t="s">
        <v>51</v>
      </c>
      <c r="E57" s="59">
        <v>38394</v>
      </c>
      <c r="F57" s="60" t="s">
        <v>145</v>
      </c>
      <c r="G57" s="61" t="s">
        <v>17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70"/>
      <c r="V57" s="71"/>
    </row>
    <row r="58" spans="1:22" ht="30" customHeight="1" x14ac:dyDescent="0.2">
      <c r="A58" s="67" t="s">
        <v>133</v>
      </c>
      <c r="B58" s="57">
        <v>39</v>
      </c>
      <c r="C58" s="57" t="s">
        <v>112</v>
      </c>
      <c r="D58" s="58" t="s">
        <v>52</v>
      </c>
      <c r="E58" s="59">
        <v>38420</v>
      </c>
      <c r="F58" s="60" t="s">
        <v>145</v>
      </c>
      <c r="G58" s="61" t="s">
        <v>17</v>
      </c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70"/>
      <c r="V58" s="71"/>
    </row>
    <row r="59" spans="1:22" ht="30" customHeight="1" x14ac:dyDescent="0.2">
      <c r="A59" s="67" t="s">
        <v>133</v>
      </c>
      <c r="B59" s="57">
        <v>40</v>
      </c>
      <c r="C59" s="57" t="s">
        <v>113</v>
      </c>
      <c r="D59" s="58" t="s">
        <v>53</v>
      </c>
      <c r="E59" s="59">
        <v>38805</v>
      </c>
      <c r="F59" s="60" t="s">
        <v>146</v>
      </c>
      <c r="G59" s="61" t="s">
        <v>17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9"/>
      <c r="U59" s="70"/>
      <c r="V59" s="71"/>
    </row>
    <row r="60" spans="1:22" ht="30" customHeight="1" x14ac:dyDescent="0.2">
      <c r="A60" s="67" t="s">
        <v>133</v>
      </c>
      <c r="B60" s="57">
        <v>41</v>
      </c>
      <c r="C60" s="57" t="s">
        <v>128</v>
      </c>
      <c r="D60" s="58" t="s">
        <v>75</v>
      </c>
      <c r="E60" s="59">
        <v>38405</v>
      </c>
      <c r="F60" s="60" t="s">
        <v>15</v>
      </c>
      <c r="G60" s="61" t="s">
        <v>18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9"/>
      <c r="U60" s="70"/>
      <c r="V60" s="71"/>
    </row>
    <row r="61" spans="1:22" ht="30" customHeight="1" x14ac:dyDescent="0.2">
      <c r="A61" s="67" t="s">
        <v>133</v>
      </c>
      <c r="B61" s="57">
        <v>49</v>
      </c>
      <c r="C61" s="57" t="s">
        <v>126</v>
      </c>
      <c r="D61" s="58" t="s">
        <v>72</v>
      </c>
      <c r="E61" s="59">
        <v>38647</v>
      </c>
      <c r="F61" s="60" t="s">
        <v>144</v>
      </c>
      <c r="G61" s="61" t="s">
        <v>18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9"/>
      <c r="U61" s="70"/>
      <c r="V61" s="71"/>
    </row>
    <row r="62" spans="1:22" ht="30" customHeight="1" x14ac:dyDescent="0.2">
      <c r="A62" s="67" t="s">
        <v>134</v>
      </c>
      <c r="B62" s="57">
        <v>14</v>
      </c>
      <c r="C62" s="57" t="s">
        <v>69</v>
      </c>
      <c r="D62" s="58" t="s">
        <v>68</v>
      </c>
      <c r="E62" s="59">
        <v>39233</v>
      </c>
      <c r="F62" s="60" t="s">
        <v>145</v>
      </c>
      <c r="G62" s="61" t="s">
        <v>34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9"/>
      <c r="U62" s="70"/>
      <c r="V62" s="71"/>
    </row>
    <row r="63" spans="1:22" ht="30" customHeight="1" x14ac:dyDescent="0.2">
      <c r="A63" s="67" t="s">
        <v>134</v>
      </c>
      <c r="B63" s="57">
        <v>22</v>
      </c>
      <c r="C63" s="57" t="s">
        <v>132</v>
      </c>
      <c r="D63" s="58" t="s">
        <v>87</v>
      </c>
      <c r="E63" s="59">
        <v>38614</v>
      </c>
      <c r="F63" s="60" t="s">
        <v>144</v>
      </c>
      <c r="G63" s="61" t="s">
        <v>86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9"/>
      <c r="U63" s="70"/>
      <c r="V63" s="71"/>
    </row>
    <row r="64" spans="1:22" ht="30" customHeight="1" x14ac:dyDescent="0.2">
      <c r="A64" s="67" t="s">
        <v>134</v>
      </c>
      <c r="B64" s="57">
        <v>27</v>
      </c>
      <c r="C64" s="57" t="s">
        <v>116</v>
      </c>
      <c r="D64" s="58" t="s">
        <v>42</v>
      </c>
      <c r="E64" s="59">
        <v>38853</v>
      </c>
      <c r="F64" s="60" t="s">
        <v>145</v>
      </c>
      <c r="G64" s="61" t="s">
        <v>16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  <c r="U64" s="70"/>
      <c r="V64" s="71"/>
    </row>
    <row r="65" spans="1:22" ht="30" customHeight="1" x14ac:dyDescent="0.2">
      <c r="A65" s="67" t="s">
        <v>134</v>
      </c>
      <c r="B65" s="57">
        <v>28</v>
      </c>
      <c r="C65" s="57" t="s">
        <v>117</v>
      </c>
      <c r="D65" s="58" t="s">
        <v>43</v>
      </c>
      <c r="E65" s="59">
        <v>38573</v>
      </c>
      <c r="F65" s="60" t="s">
        <v>144</v>
      </c>
      <c r="G65" s="61" t="s">
        <v>16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9"/>
      <c r="U65" s="70"/>
      <c r="V65" s="71"/>
    </row>
    <row r="66" spans="1:22" ht="30" customHeight="1" x14ac:dyDescent="0.2">
      <c r="A66" s="67" t="s">
        <v>134</v>
      </c>
      <c r="B66" s="57">
        <v>31</v>
      </c>
      <c r="C66" s="57" t="s">
        <v>80</v>
      </c>
      <c r="D66" s="58" t="s">
        <v>47</v>
      </c>
      <c r="E66" s="59">
        <v>38804</v>
      </c>
      <c r="F66" s="60" t="s">
        <v>145</v>
      </c>
      <c r="G66" s="61" t="s">
        <v>16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9"/>
      <c r="U66" s="70"/>
      <c r="V66" s="71"/>
    </row>
    <row r="67" spans="1:22" ht="30" customHeight="1" x14ac:dyDescent="0.2">
      <c r="A67" s="67" t="s">
        <v>134</v>
      </c>
      <c r="B67" s="57">
        <v>35</v>
      </c>
      <c r="C67" s="57" t="s">
        <v>82</v>
      </c>
      <c r="D67" s="58" t="s">
        <v>36</v>
      </c>
      <c r="E67" s="59">
        <v>38817</v>
      </c>
      <c r="F67" s="60" t="s">
        <v>145</v>
      </c>
      <c r="G67" s="61" t="s">
        <v>16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9"/>
      <c r="U67" s="70"/>
      <c r="V67" s="71"/>
    </row>
    <row r="68" spans="1:22" ht="30" customHeight="1" x14ac:dyDescent="0.2">
      <c r="A68" s="67" t="s">
        <v>134</v>
      </c>
      <c r="B68" s="57">
        <v>44</v>
      </c>
      <c r="C68" s="57" t="s">
        <v>129</v>
      </c>
      <c r="D68" s="58" t="s">
        <v>77</v>
      </c>
      <c r="E68" s="59">
        <v>38396</v>
      </c>
      <c r="F68" s="60" t="s">
        <v>144</v>
      </c>
      <c r="G68" s="61" t="s">
        <v>18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9"/>
      <c r="U68" s="70"/>
      <c r="V68" s="71"/>
    </row>
    <row r="69" spans="1:22" ht="30" customHeight="1" thickBot="1" x14ac:dyDescent="0.25">
      <c r="A69" s="72" t="s">
        <v>134</v>
      </c>
      <c r="B69" s="62">
        <v>51</v>
      </c>
      <c r="C69" s="62" t="s">
        <v>130</v>
      </c>
      <c r="D69" s="63" t="s">
        <v>123</v>
      </c>
      <c r="E69" s="64">
        <v>39327</v>
      </c>
      <c r="F69" s="65" t="s">
        <v>145</v>
      </c>
      <c r="G69" s="66" t="s">
        <v>18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75"/>
      <c r="V69" s="76"/>
    </row>
    <row r="70" spans="1:22" ht="14.25" thickTop="1" thickBot="1" x14ac:dyDescent="0.25">
      <c r="A70" s="14"/>
      <c r="V70" s="24"/>
    </row>
    <row r="71" spans="1:22" ht="15.75" thickTop="1" x14ac:dyDescent="0.2">
      <c r="A71" s="91" t="s">
        <v>5</v>
      </c>
      <c r="B71" s="92"/>
      <c r="C71" s="92"/>
      <c r="D71" s="92"/>
      <c r="E71" s="55"/>
      <c r="F71" s="55"/>
      <c r="G71" s="56"/>
      <c r="H71" s="99" t="s">
        <v>6</v>
      </c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100"/>
    </row>
    <row r="72" spans="1:22" s="48" customFormat="1" ht="15" x14ac:dyDescent="0.2">
      <c r="A72" s="41" t="s">
        <v>166</v>
      </c>
      <c r="B72" s="17"/>
      <c r="C72" s="17"/>
      <c r="D72" s="17"/>
      <c r="E72" s="17"/>
      <c r="F72" s="17"/>
      <c r="G72" s="42"/>
      <c r="H72" s="43"/>
      <c r="I72" s="17"/>
      <c r="J72" s="17"/>
      <c r="K72" s="17"/>
      <c r="L72" s="17"/>
      <c r="M72" s="17"/>
      <c r="N72" s="17"/>
      <c r="O72" s="17"/>
      <c r="P72" s="17"/>
      <c r="Q72" s="17"/>
      <c r="R72" s="44" t="s">
        <v>155</v>
      </c>
      <c r="S72" s="53">
        <v>8</v>
      </c>
      <c r="T72" s="45"/>
      <c r="U72" s="46" t="s">
        <v>156</v>
      </c>
      <c r="V72" s="47">
        <f>COUNTIF(F22:F69,"ЗМС")</f>
        <v>0</v>
      </c>
    </row>
    <row r="73" spans="1:22" s="48" customFormat="1" ht="15" x14ac:dyDescent="0.2">
      <c r="A73" s="41" t="s">
        <v>168</v>
      </c>
      <c r="B73" s="17"/>
      <c r="C73" s="17"/>
      <c r="D73" s="17"/>
      <c r="E73" s="17"/>
      <c r="F73" s="17"/>
      <c r="G73" s="42"/>
      <c r="H73" s="43"/>
      <c r="I73" s="17"/>
      <c r="J73" s="17"/>
      <c r="K73" s="17"/>
      <c r="L73" s="17"/>
      <c r="M73" s="17"/>
      <c r="N73" s="17"/>
      <c r="O73" s="17"/>
      <c r="P73" s="17"/>
      <c r="Q73" s="17"/>
      <c r="R73" s="44" t="s">
        <v>157</v>
      </c>
      <c r="S73" s="54">
        <f>S74+S79</f>
        <v>48</v>
      </c>
      <c r="T73" s="49"/>
      <c r="U73" s="46" t="s">
        <v>158</v>
      </c>
      <c r="V73" s="47">
        <f>COUNTIF(F22:F69,"МСМК")</f>
        <v>0</v>
      </c>
    </row>
    <row r="74" spans="1:22" s="48" customFormat="1" ht="15" x14ac:dyDescent="0.2">
      <c r="A74" s="41" t="s">
        <v>167</v>
      </c>
      <c r="B74" s="17"/>
      <c r="C74" s="17"/>
      <c r="D74" s="17"/>
      <c r="E74" s="17"/>
      <c r="F74" s="17"/>
      <c r="G74" s="42"/>
      <c r="H74" s="43"/>
      <c r="I74" s="17"/>
      <c r="J74" s="17"/>
      <c r="K74" s="17"/>
      <c r="L74" s="17"/>
      <c r="M74" s="17"/>
      <c r="N74" s="17"/>
      <c r="O74" s="17"/>
      <c r="P74" s="17"/>
      <c r="Q74" s="17"/>
      <c r="R74" s="44" t="s">
        <v>159</v>
      </c>
      <c r="S74" s="54">
        <f>S75+S76+S78</f>
        <v>40</v>
      </c>
      <c r="T74" s="49"/>
      <c r="U74" s="46" t="s">
        <v>160</v>
      </c>
      <c r="V74" s="47">
        <f>COUNTIF(F22:F69,"МС")</f>
        <v>0</v>
      </c>
    </row>
    <row r="75" spans="1:22" s="48" customFormat="1" ht="15" x14ac:dyDescent="0.2">
      <c r="A75" s="41" t="s">
        <v>169</v>
      </c>
      <c r="B75" s="17"/>
      <c r="C75" s="17"/>
      <c r="D75" s="17"/>
      <c r="E75" s="17"/>
      <c r="F75" s="17"/>
      <c r="G75" s="42"/>
      <c r="H75" s="43"/>
      <c r="I75" s="17"/>
      <c r="J75" s="17"/>
      <c r="K75" s="17"/>
      <c r="L75" s="17"/>
      <c r="M75" s="17"/>
      <c r="N75" s="17"/>
      <c r="O75" s="17"/>
      <c r="P75" s="17"/>
      <c r="Q75" s="17"/>
      <c r="R75" s="44" t="s">
        <v>161</v>
      </c>
      <c r="S75" s="54">
        <f>COUNT(A22:A69)</f>
        <v>19</v>
      </c>
      <c r="T75" s="49"/>
      <c r="U75" s="46" t="s">
        <v>15</v>
      </c>
      <c r="V75" s="47">
        <f>COUNTIF(F22:F69,"КМС")</f>
        <v>9</v>
      </c>
    </row>
    <row r="76" spans="1:22" s="48" customFormat="1" ht="15" x14ac:dyDescent="0.2">
      <c r="A76" s="50"/>
      <c r="B76" s="17"/>
      <c r="C76" s="17"/>
      <c r="D76" s="17"/>
      <c r="E76" s="17"/>
      <c r="F76" s="17"/>
      <c r="G76" s="42"/>
      <c r="H76" s="43"/>
      <c r="I76" s="17"/>
      <c r="J76" s="17"/>
      <c r="K76" s="17"/>
      <c r="L76" s="17"/>
      <c r="M76" s="17"/>
      <c r="N76" s="17"/>
      <c r="O76" s="17"/>
      <c r="P76" s="17"/>
      <c r="Q76" s="17"/>
      <c r="R76" s="44" t="s">
        <v>162</v>
      </c>
      <c r="S76" s="54">
        <f>COUNTIF(A22:A69,"НФ")</f>
        <v>21</v>
      </c>
      <c r="T76" s="49"/>
      <c r="U76" s="46" t="s">
        <v>144</v>
      </c>
      <c r="V76" s="47">
        <f>COUNTIF(F22:F69,"1 СР")</f>
        <v>22</v>
      </c>
    </row>
    <row r="77" spans="1:22" s="48" customFormat="1" ht="15" x14ac:dyDescent="0.2">
      <c r="A77" s="50"/>
      <c r="B77" s="17"/>
      <c r="C77" s="17"/>
      <c r="D77" s="17"/>
      <c r="E77" s="17"/>
      <c r="F77" s="17"/>
      <c r="G77" s="42"/>
      <c r="H77" s="43"/>
      <c r="I77" s="17"/>
      <c r="J77" s="17"/>
      <c r="K77" s="17"/>
      <c r="L77" s="17"/>
      <c r="M77" s="17"/>
      <c r="N77" s="17"/>
      <c r="O77" s="17"/>
      <c r="P77" s="17"/>
      <c r="Q77" s="17"/>
      <c r="R77" s="46" t="s">
        <v>163</v>
      </c>
      <c r="S77" s="53">
        <f>COUNTIF(A22:A69,"ЛИМ")</f>
        <v>0</v>
      </c>
      <c r="T77" s="49"/>
      <c r="U77" s="46" t="s">
        <v>145</v>
      </c>
      <c r="V77" s="47">
        <f>COUNTIF(F22:F69,"2 СР")</f>
        <v>16</v>
      </c>
    </row>
    <row r="78" spans="1:22" s="48" customFormat="1" ht="15" x14ac:dyDescent="0.2">
      <c r="A78" s="50"/>
      <c r="B78" s="17"/>
      <c r="C78" s="17"/>
      <c r="D78" s="17"/>
      <c r="E78" s="17"/>
      <c r="F78" s="17"/>
      <c r="G78" s="42"/>
      <c r="H78" s="43"/>
      <c r="I78" s="17"/>
      <c r="J78" s="17"/>
      <c r="K78" s="17"/>
      <c r="L78" s="17"/>
      <c r="M78" s="17"/>
      <c r="N78" s="17"/>
      <c r="O78" s="17"/>
      <c r="P78" s="17"/>
      <c r="Q78" s="17"/>
      <c r="R78" s="44" t="s">
        <v>164</v>
      </c>
      <c r="S78" s="54">
        <f>COUNTIF(A22:A69,"ДСКВ")</f>
        <v>0</v>
      </c>
      <c r="T78" s="49"/>
      <c r="U78" s="46" t="s">
        <v>146</v>
      </c>
      <c r="V78" s="47">
        <f>COUNTIF(F22:F69,"3 СР")</f>
        <v>1</v>
      </c>
    </row>
    <row r="79" spans="1:22" s="48" customFormat="1" ht="15" x14ac:dyDescent="0.2">
      <c r="A79" s="50"/>
      <c r="B79" s="17"/>
      <c r="C79" s="17"/>
      <c r="D79" s="17"/>
      <c r="E79" s="17"/>
      <c r="F79" s="17"/>
      <c r="G79" s="42"/>
      <c r="H79" s="43"/>
      <c r="I79" s="17"/>
      <c r="J79" s="17"/>
      <c r="K79" s="17"/>
      <c r="L79" s="17"/>
      <c r="M79" s="17"/>
      <c r="N79" s="17"/>
      <c r="O79" s="17"/>
      <c r="P79" s="17"/>
      <c r="Q79" s="17"/>
      <c r="R79" s="44" t="s">
        <v>165</v>
      </c>
      <c r="S79" s="54">
        <f>COUNTIF(A22:A69,"НС")</f>
        <v>8</v>
      </c>
      <c r="T79" s="49"/>
      <c r="U79" s="46"/>
      <c r="V79" s="51"/>
    </row>
    <row r="80" spans="1:22" s="48" customFormat="1" ht="7.5" customHeight="1" x14ac:dyDescent="0.2">
      <c r="A80" s="50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52"/>
    </row>
    <row r="81" spans="1:22" ht="15.75" x14ac:dyDescent="0.2">
      <c r="A81" s="93" t="s">
        <v>3</v>
      </c>
      <c r="B81" s="94"/>
      <c r="C81" s="94"/>
      <c r="D81" s="94"/>
      <c r="E81" s="94"/>
      <c r="F81" s="94" t="s">
        <v>11</v>
      </c>
      <c r="G81" s="94"/>
      <c r="H81" s="94"/>
      <c r="I81" s="94"/>
      <c r="J81" s="94" t="s">
        <v>4</v>
      </c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5"/>
    </row>
    <row r="82" spans="1:22" x14ac:dyDescent="0.2">
      <c r="A82" s="96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8"/>
    </row>
    <row r="83" spans="1:22" x14ac:dyDescent="0.2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9"/>
    </row>
    <row r="84" spans="1:22" x14ac:dyDescent="0.2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9"/>
    </row>
    <row r="85" spans="1:22" x14ac:dyDescent="0.2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9"/>
    </row>
    <row r="86" spans="1:22" x14ac:dyDescent="0.2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7"/>
    </row>
    <row r="87" spans="1:22" s="3" customFormat="1" x14ac:dyDescent="0.2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90"/>
    </row>
    <row r="88" spans="1:22" s="3" customFormat="1" ht="16.5" thickBot="1" x14ac:dyDescent="0.25">
      <c r="A88" s="82"/>
      <c r="B88" s="83"/>
      <c r="C88" s="83"/>
      <c r="D88" s="83"/>
      <c r="E88" s="83"/>
      <c r="F88" s="83" t="s">
        <v>19</v>
      </c>
      <c r="G88" s="83"/>
      <c r="H88" s="83"/>
      <c r="I88" s="83"/>
      <c r="J88" s="83" t="s">
        <v>31</v>
      </c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4"/>
    </row>
    <row r="89" spans="1:22" s="3" customFormat="1" ht="13.5" thickTop="1" x14ac:dyDescent="0.2">
      <c r="A89" s="4"/>
      <c r="B89" s="15"/>
      <c r="C89" s="1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</sheetData>
  <sortState ref="B42:S62">
    <sortCondition descending="1" ref="S42:S62"/>
    <sortCondition ref="B42:B62"/>
  </sortState>
  <mergeCells count="49">
    <mergeCell ref="E20:E21"/>
    <mergeCell ref="A12:E12"/>
    <mergeCell ref="A13:E13"/>
    <mergeCell ref="A19:V19"/>
    <mergeCell ref="A1:V1"/>
    <mergeCell ref="A2:V2"/>
    <mergeCell ref="A3:V3"/>
    <mergeCell ref="A4:V4"/>
    <mergeCell ref="A5:V5"/>
    <mergeCell ref="A14:G14"/>
    <mergeCell ref="H14:V14"/>
    <mergeCell ref="T20:T21"/>
    <mergeCell ref="U20:U21"/>
    <mergeCell ref="V20:V21"/>
    <mergeCell ref="A6:V6"/>
    <mergeCell ref="A7:V7"/>
    <mergeCell ref="A8:V8"/>
    <mergeCell ref="A9:V9"/>
    <mergeCell ref="A10:V10"/>
    <mergeCell ref="A11:V11"/>
    <mergeCell ref="H15:V15"/>
    <mergeCell ref="H16:V16"/>
    <mergeCell ref="H17:V17"/>
    <mergeCell ref="A20:A21"/>
    <mergeCell ref="B20:B21"/>
    <mergeCell ref="C20:C21"/>
    <mergeCell ref="D20:D21"/>
    <mergeCell ref="F20:F21"/>
    <mergeCell ref="G20:G21"/>
    <mergeCell ref="H20:Q20"/>
    <mergeCell ref="R20:R21"/>
    <mergeCell ref="S20:S21"/>
    <mergeCell ref="A71:D71"/>
    <mergeCell ref="A81:E81"/>
    <mergeCell ref="F81:I81"/>
    <mergeCell ref="J81:V81"/>
    <mergeCell ref="A82:E82"/>
    <mergeCell ref="F82:I82"/>
    <mergeCell ref="J82:V82"/>
    <mergeCell ref="H71:V71"/>
    <mergeCell ref="A88:E88"/>
    <mergeCell ref="F88:I88"/>
    <mergeCell ref="J88:V88"/>
    <mergeCell ref="A86:E86"/>
    <mergeCell ref="F86:I86"/>
    <mergeCell ref="J86:V86"/>
    <mergeCell ref="A87:E87"/>
    <mergeCell ref="F87:I87"/>
    <mergeCell ref="J87:V87"/>
  </mergeCells>
  <conditionalFormatting sqref="R72:R76 R78:R79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2021-07-11T10:58:19Z</cp:lastPrinted>
  <dcterms:created xsi:type="dcterms:W3CDTF">1996-10-08T23:32:33Z</dcterms:created>
  <dcterms:modified xsi:type="dcterms:W3CDTF">2021-07-12T09:16:24Z</dcterms:modified>
</cp:coreProperties>
</file>