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23256" windowHeight="12576" tabRatio="789"/>
  </bookViews>
  <sheets>
    <sheet name="КЛАССИК" sheetId="126" r:id="rId1"/>
  </sheets>
  <definedNames>
    <definedName name="_xlnm._FilterDatabase" localSheetId="0" hidden="1">КЛАССИК!$A$22:$G$22</definedName>
    <definedName name="_xlnm.Print_Area" localSheetId="0">КЛАССИК!$A$1:$K$53</definedName>
  </definedNames>
  <calcPr calcId="144525" refMode="R1C1"/>
</workbook>
</file>

<file path=xl/calcChain.xml><?xml version="1.0" encoding="utf-8"?>
<calcChain xmlns="http://schemas.openxmlformats.org/spreadsheetml/2006/main">
  <c r="I50" i="126" l="1"/>
  <c r="E50" i="126"/>
  <c r="A50" i="126"/>
  <c r="K42" i="126"/>
  <c r="H42" i="126"/>
  <c r="K41" i="126"/>
  <c r="H41" i="126"/>
  <c r="H40" i="126"/>
  <c r="H39" i="126"/>
  <c r="K38" i="126"/>
  <c r="K37" i="126"/>
  <c r="K36" i="126"/>
  <c r="H38" i="126" l="1"/>
  <c r="H37" i="126" s="1"/>
</calcChain>
</file>

<file path=xl/sharedStrings.xml><?xml version="1.0" encoding="utf-8"?>
<sst xmlns="http://schemas.openxmlformats.org/spreadsheetml/2006/main" count="144" uniqueCount="127">
  <si>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</si>
  <si>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</si>
  <si>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</si>
  <si>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</si>
  <si>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</si>
  <si>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</si>
  <si>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</si>
  <si>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</si>
  <si>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</si>
  <si>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</si>
  <si>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</si>
  <si>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</si>
  <si>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</si>
  <si>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</si>
  <si>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</si>
  <si>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</si>
  <si>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</si>
  <si>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</si>
  <si>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</si>
  <si>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</si>
  <si>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</si>
  <si>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</si>
  <si>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</si>
  <si>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</si>
  <si>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</si>
  <si>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</si>
  <si>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</si>
  <si>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</si>
  <si>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</si>
  <si>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</si>
  <si>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</si>
  <si>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</si>
  <si>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</si>
  <si>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</si>
  <si>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</si>
  <si>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</si>
  <si>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</si>
  <si>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</si>
  <si>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</si>
  <si>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</si>
  <si>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</si>
  <si>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</si>
  <si>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</si>
  <si>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</si>
  <si>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</si>
  <si>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</si>
  <si>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</si>
  <si>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</si>
  <si>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</si>
  <si>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</si>
  <si>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t>Юниорки 17-18 лет</t>
  </si>
  <si>
    <t>№ ВРВС: 0080011611Я</t>
  </si>
  <si>
    <t>ЧЕРНЫШОВ М.Ю. (г. Пенза)</t>
  </si>
  <si>
    <t>БОЯРОВ В.В. (ВК, г. Саранск)</t>
  </si>
  <si>
    <t>МЕСТО ПРОВЕДЕНИЯ: г.Пенза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</si>
  <si>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00м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</si>
  <si>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17ч 00м</t>
    </r>
  </si>
  <si>
    <t>№ ЕКП 2025: 2008580021030377</t>
  </si>
  <si>
    <t>3 м</t>
  </si>
  <si>
    <t>БУКОВА О.Ю. (IК, г. Пенза)</t>
  </si>
  <si>
    <t>372 м</t>
  </si>
  <si>
    <t>КОЧЕТКОВ Д.А. (ВК, г. Саранск)</t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</si>
  <si>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</si>
  <si>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</si>
  <si>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"СПОРТИВНАЯ ШКОЛА № 4 Г.ПЕНЗЫ"</t>
  </si>
  <si>
    <t>25 апреля</t>
  </si>
  <si>
    <t>26 апреля</t>
  </si>
  <si>
    <t>ДАТА ПРОВЕДЕНИЯ: 25-26 апреля 2025г.</t>
  </si>
  <si>
    <t>386</t>
  </si>
  <si>
    <t>10091081768</t>
  </si>
  <si>
    <t>Ситникова-Рыхлицкая Софья</t>
  </si>
  <si>
    <t>26.05.2007</t>
  </si>
  <si>
    <t>Иркутская обл.</t>
  </si>
  <si>
    <t>63</t>
  </si>
  <si>
    <t>10093066430</t>
  </si>
  <si>
    <t>Бусарова Дарья</t>
  </si>
  <si>
    <t>03.04.2008</t>
  </si>
  <si>
    <t>Мордовия</t>
  </si>
  <si>
    <t>932</t>
  </si>
  <si>
    <t>10126400377</t>
  </si>
  <si>
    <t>Акимова Анастасия</t>
  </si>
  <si>
    <t>02.03.2007</t>
  </si>
  <si>
    <t>Краснодарский край</t>
  </si>
  <si>
    <t>878</t>
  </si>
  <si>
    <t>10104993083</t>
  </si>
  <si>
    <t>Дуляр Софья</t>
  </si>
  <si>
    <t>10.07.2007</t>
  </si>
  <si>
    <t>Санкт-Петербург</t>
  </si>
  <si>
    <t>583</t>
  </si>
  <si>
    <t>10090061955</t>
  </si>
  <si>
    <t>Алексеева Анна</t>
  </si>
  <si>
    <t>16.10.2007</t>
  </si>
  <si>
    <t>Пензенская обл.</t>
  </si>
  <si>
    <t>883</t>
  </si>
  <si>
    <t>10110290084</t>
  </si>
  <si>
    <t>Трошкина Дарья</t>
  </si>
  <si>
    <t>13.02.2008</t>
  </si>
  <si>
    <t>Москва</t>
  </si>
  <si>
    <t>197</t>
  </si>
  <si>
    <t>10118419503</t>
  </si>
  <si>
    <t>Егорова Виктория</t>
  </si>
  <si>
    <t>22.03.2008</t>
  </si>
  <si>
    <t>Свердловская обл.</t>
  </si>
  <si>
    <t>43</t>
  </si>
  <si>
    <t>10090061753</t>
  </si>
  <si>
    <t>Ажнакина Анастасия</t>
  </si>
  <si>
    <t>01.03.2007</t>
  </si>
  <si>
    <t>200</t>
  </si>
  <si>
    <t>10132136919</t>
  </si>
  <si>
    <t>Белявина Ирина</t>
  </si>
  <si>
    <t>23.12.2008</t>
  </si>
  <si>
    <t>198</t>
  </si>
  <si>
    <t>10105865780</t>
  </si>
  <si>
    <t>Саблина Дарья</t>
  </si>
  <si>
    <t>12.07.2007</t>
  </si>
  <si>
    <t>371</t>
  </si>
  <si>
    <t>10128287736</t>
  </si>
  <si>
    <t>Шкилева София</t>
  </si>
  <si>
    <t>31.01.2008</t>
  </si>
  <si>
    <t>Ростовская обл.</t>
  </si>
  <si>
    <t>777</t>
  </si>
  <si>
    <t>10112255050</t>
  </si>
  <si>
    <t>Сафина Арианна</t>
  </si>
  <si>
    <t>11.06.2007</t>
  </si>
  <si>
    <t>Брянская обл.</t>
  </si>
  <si>
    <t>НФ</t>
  </si>
  <si>
    <t>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</si>
</sst>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41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14" fontId="10" fillId="0" borderId="2" xfId="2" applyNumberFormat="1" applyFont="1" applyBorder="1" applyAlignment="1">
      <alignment vertical="center"/>
    </xf>
    <xf numFmtId="0" fontId="11" fillId="0" borderId="2" xfId="2" applyFont="1" applyBorder="1" applyAlignment="1">
      <alignment horizontal="right" vertical="center"/>
    </xf>
    <xf numFmtId="0" fontId="12" fillId="0" borderId="3" xfId="2" applyFont="1" applyBorder="1" applyAlignment="1">
      <alignment horizontal="center" vertical="center"/>
    </xf>
    <xf numFmtId="0" fontId="10" fillId="0" borderId="3" xfId="2" applyFont="1" applyBorder="1" applyAlignment="1">
      <alignment horizontal="right" vertical="center"/>
    </xf>
    <xf numFmtId="0" fontId="8" fillId="0" borderId="4" xfId="2" applyFont="1" applyBorder="1" applyAlignment="1">
      <alignment horizontal="center" vertical="center"/>
    </xf>
    <xf numFmtId="0" fontId="8" fillId="0" borderId="4" xfId="2" applyFont="1" applyBorder="1" applyAlignment="1">
      <alignment vertical="center"/>
    </xf>
    <xf numFmtId="14" fontId="8" fillId="0" borderId="4" xfId="2" applyNumberFormat="1" applyFont="1" applyBorder="1" applyAlignment="1">
      <alignment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2" xfId="2" applyNumberFormat="1" applyFont="1" applyBorder="1" applyAlignment="1">
      <alignment horizontal="center" vertical="center"/>
    </xf>
    <xf numFmtId="0" fontId="12" fillId="0" borderId="3" xfId="2" applyFont="1" applyBorder="1" applyAlignment="1">
      <alignment vertical="center"/>
    </xf>
    <xf numFmtId="14" fontId="10" fillId="0" borderId="3" xfId="2" applyNumberFormat="1" applyFont="1" applyBorder="1" applyAlignment="1">
      <alignment horizontal="right" vertical="center"/>
    </xf>
    <xf numFmtId="0" fontId="8" fillId="0" borderId="3" xfId="2" applyFont="1" applyBorder="1" applyAlignment="1">
      <alignment vertical="center"/>
    </xf>
    <xf numFmtId="165" fontId="16" fillId="0" borderId="4" xfId="2" applyNumberFormat="1" applyFont="1" applyBorder="1" applyAlignment="1">
      <alignment vertical="center"/>
    </xf>
    <xf numFmtId="0" fontId="8" fillId="0" borderId="5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5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2" xfId="2" applyFont="1" applyBorder="1" applyAlignment="1">
      <alignment vertical="center"/>
    </xf>
    <xf numFmtId="0" fontId="8" fillId="0" borderId="0" xfId="2" applyFont="1" applyAlignment="1">
      <alignment horizontal="center" vertical="center"/>
    </xf>
    <xf numFmtId="14" fontId="8" fillId="0" borderId="3" xfId="2" applyNumberFormat="1" applyFont="1" applyBorder="1" applyAlignment="1">
      <alignment vertical="center"/>
    </xf>
    <xf numFmtId="0" fontId="4" fillId="0" borderId="2" xfId="2" applyFont="1" applyBorder="1" applyAlignment="1">
      <alignment horizontal="left" vertical="center"/>
    </xf>
    <xf numFmtId="0" fontId="8" fillId="0" borderId="3" xfId="2" applyFont="1" applyBorder="1" applyAlignment="1">
      <alignment horizontal="center" vertical="center"/>
    </xf>
    <xf numFmtId="165" fontId="14" fillId="0" borderId="5" xfId="2" applyNumberFormat="1" applyFont="1" applyBorder="1" applyAlignment="1">
      <alignment horizontal="left" vertical="center"/>
    </xf>
    <xf numFmtId="0" fontId="8" fillId="0" borderId="7" xfId="2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17" fillId="0" borderId="0" xfId="2" applyFont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3" xfId="2" applyNumberFormat="1" applyFont="1" applyBorder="1" applyAlignment="1">
      <alignment vertical="center"/>
    </xf>
    <xf numFmtId="1" fontId="8" fillId="0" borderId="6" xfId="2" applyNumberFormat="1" applyFont="1" applyBorder="1" applyAlignment="1">
      <alignment horizontal="right" vertical="center"/>
    </xf>
    <xf numFmtId="0" fontId="8" fillId="0" borderId="6" xfId="2" applyFont="1" applyBorder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16" fillId="0" borderId="1" xfId="2" applyFont="1" applyBorder="1" applyAlignment="1">
      <alignment horizontal="right" vertical="center"/>
    </xf>
    <xf numFmtId="49" fontId="8" fillId="0" borderId="2" xfId="2" applyNumberFormat="1" applyFont="1" applyBorder="1" applyAlignment="1">
      <alignment horizontal="left" vertical="center"/>
    </xf>
    <xf numFmtId="0" fontId="16" fillId="0" borderId="2" xfId="2" applyFont="1" applyBorder="1" applyAlignment="1">
      <alignment horizontal="right" vertical="center"/>
    </xf>
    <xf numFmtId="0" fontId="20" fillId="0" borderId="11" xfId="2" applyFont="1" applyBorder="1" applyAlignment="1">
      <alignment horizontal="left" vertical="center" wrapText="1"/>
    </xf>
    <xf numFmtId="164" fontId="20" fillId="0" borderId="11" xfId="2" applyNumberFormat="1" applyFont="1" applyBorder="1" applyAlignment="1">
      <alignment horizontal="left" vertical="center" wrapText="1"/>
    </xf>
    <xf numFmtId="0" fontId="16" fillId="2" borderId="8" xfId="7" applyFont="1" applyFill="1" applyBorder="1" applyAlignment="1">
      <alignment horizontal="center" vertical="center" wrapText="1"/>
    </xf>
    <xf numFmtId="14" fontId="16" fillId="2" borderId="8" xfId="7" applyNumberFormat="1" applyFont="1" applyFill="1" applyBorder="1" applyAlignment="1">
      <alignment horizontal="center" vertical="center" wrapText="1"/>
    </xf>
    <xf numFmtId="0" fontId="8" fillId="0" borderId="9" xfId="2" applyFont="1" applyBorder="1" applyAlignment="1">
      <alignment vertical="center"/>
    </xf>
    <xf numFmtId="0" fontId="16" fillId="2" borderId="17" xfId="7" applyFont="1" applyFill="1" applyBorder="1" applyAlignment="1">
      <alignment horizontal="center" vertical="center" wrapText="1"/>
    </xf>
    <xf numFmtId="0" fontId="16" fillId="2" borderId="18" xfId="7" applyFont="1" applyFill="1" applyBorder="1" applyAlignment="1">
      <alignment horizontal="center" vertical="center" wrapText="1"/>
    </xf>
    <xf numFmtId="14" fontId="16" fillId="2" borderId="18" xfId="7" applyNumberFormat="1" applyFont="1" applyFill="1" applyBorder="1" applyAlignment="1">
      <alignment horizontal="center" vertical="center" wrapText="1"/>
    </xf>
    <xf numFmtId="0" fontId="16" fillId="2" borderId="19" xfId="7" applyFont="1" applyFill="1" applyBorder="1" applyAlignment="1">
      <alignment horizontal="center" vertical="center" wrapText="1"/>
    </xf>
    <xf numFmtId="49" fontId="8" fillId="0" borderId="11" xfId="0" applyNumberFormat="1" applyFont="1" applyBorder="1" applyAlignment="1">
      <alignment vertical="center"/>
    </xf>
    <xf numFmtId="2" fontId="8" fillId="0" borderId="11" xfId="0" applyNumberFormat="1" applyFont="1" applyBorder="1" applyAlignment="1">
      <alignment vertical="center"/>
    </xf>
    <xf numFmtId="0" fontId="10" fillId="0" borderId="11" xfId="2" applyFont="1" applyBorder="1" applyAlignment="1">
      <alignment horizontal="right" vertical="center"/>
    </xf>
    <xf numFmtId="0" fontId="8" fillId="0" borderId="11" xfId="2" applyFont="1" applyBorder="1" applyAlignment="1">
      <alignment horizontal="right" vertical="center" wrapText="1"/>
    </xf>
    <xf numFmtId="0" fontId="8" fillId="0" borderId="12" xfId="2" applyFont="1" applyBorder="1" applyAlignment="1">
      <alignment horizontal="right" vertical="center" wrapText="1"/>
    </xf>
    <xf numFmtId="0" fontId="11" fillId="0" borderId="28" xfId="2" applyFont="1" applyBorder="1" applyAlignment="1">
      <alignment horizontal="right" vertical="center"/>
    </xf>
    <xf numFmtId="0" fontId="11" fillId="0" borderId="26" xfId="2" applyFont="1" applyBorder="1" applyAlignment="1">
      <alignment horizontal="right" vertical="center"/>
    </xf>
    <xf numFmtId="0" fontId="12" fillId="0" borderId="29" xfId="2" applyFont="1" applyBorder="1" applyAlignment="1">
      <alignment vertical="center"/>
    </xf>
    <xf numFmtId="165" fontId="14" fillId="0" borderId="30" xfId="2" applyNumberFormat="1" applyFont="1" applyBorder="1" applyAlignment="1">
      <alignment vertical="center"/>
    </xf>
    <xf numFmtId="165" fontId="14" fillId="0" borderId="31" xfId="2" applyNumberFormat="1" applyFont="1" applyBorder="1" applyAlignment="1">
      <alignment horizontal="right" vertical="center"/>
    </xf>
    <xf numFmtId="165" fontId="14" fillId="0" borderId="0" xfId="2" applyNumberFormat="1" applyFont="1" applyAlignment="1">
      <alignment horizontal="left" vertical="center"/>
    </xf>
    <xf numFmtId="0" fontId="14" fillId="0" borderId="0" xfId="2" applyFont="1" applyAlignment="1">
      <alignment horizontal="right" vertical="center"/>
    </xf>
    <xf numFmtId="0" fontId="14" fillId="0" borderId="32" xfId="2" applyFont="1" applyBorder="1" applyAlignment="1">
      <alignment horizontal="right" vertical="center"/>
    </xf>
    <xf numFmtId="0" fontId="8" fillId="0" borderId="33" xfId="2" applyFont="1" applyBorder="1" applyAlignment="1">
      <alignment vertical="center"/>
    </xf>
    <xf numFmtId="0" fontId="8" fillId="0" borderId="34" xfId="2" applyFont="1" applyBorder="1" applyAlignment="1">
      <alignment vertical="center"/>
    </xf>
    <xf numFmtId="0" fontId="8" fillId="0" borderId="35" xfId="2" applyFont="1" applyBorder="1" applyAlignment="1">
      <alignment horizontal="center" vertical="center" wrapText="1"/>
    </xf>
    <xf numFmtId="0" fontId="13" fillId="0" borderId="0" xfId="2" applyFont="1" applyAlignment="1">
      <alignment vertical="center" wrapText="1"/>
    </xf>
    <xf numFmtId="0" fontId="13" fillId="0" borderId="24" xfId="2" applyFont="1" applyBorder="1" applyAlignment="1">
      <alignment vertical="center" wrapText="1"/>
    </xf>
    <xf numFmtId="0" fontId="8" fillId="0" borderId="29" xfId="2" applyFont="1" applyBorder="1" applyAlignment="1">
      <alignment vertical="center"/>
    </xf>
    <xf numFmtId="0" fontId="8" fillId="0" borderId="31" xfId="0" applyFont="1" applyBorder="1" applyAlignment="1">
      <alignment horizontal="right" vertical="center"/>
    </xf>
    <xf numFmtId="49" fontId="8" fillId="0" borderId="0" xfId="2" applyNumberFormat="1" applyFont="1" applyAlignment="1">
      <alignment horizontal="left" vertical="center"/>
    </xf>
    <xf numFmtId="1" fontId="16" fillId="0" borderId="0" xfId="2" applyNumberFormat="1" applyFont="1" applyAlignment="1">
      <alignment horizontal="right" vertical="center"/>
    </xf>
    <xf numFmtId="0" fontId="16" fillId="0" borderId="0" xfId="2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23" xfId="2" applyFont="1" applyBorder="1" applyAlignment="1">
      <alignment vertical="center"/>
    </xf>
    <xf numFmtId="0" fontId="8" fillId="0" borderId="24" xfId="2" applyFont="1" applyBorder="1" applyAlignment="1">
      <alignment vertical="center"/>
    </xf>
    <xf numFmtId="0" fontId="8" fillId="0" borderId="28" xfId="2" applyFont="1" applyBorder="1" applyAlignment="1">
      <alignment vertical="center"/>
    </xf>
    <xf numFmtId="0" fontId="8" fillId="0" borderId="23" xfId="2" applyFont="1" applyBorder="1" applyAlignment="1">
      <alignment horizontal="center"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17" fillId="0" borderId="23" xfId="2" applyFont="1" applyBorder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0" fontId="17" fillId="0" borderId="24" xfId="2" applyFont="1" applyBorder="1" applyAlignment="1">
      <alignment vertical="center"/>
    </xf>
    <xf numFmtId="0" fontId="9" fillId="0" borderId="39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8" fillId="0" borderId="16" xfId="0" applyFont="1" applyBorder="1" applyAlignment="1">
      <alignment horizontal="center" vertical="center"/>
    </xf>
    <xf numFmtId="165" fontId="16" fillId="0" borderId="16" xfId="2" applyNumberFormat="1" applyFont="1" applyBorder="1" applyAlignment="1">
      <alignment vertical="center"/>
    </xf>
    <xf numFmtId="0" fontId="8" fillId="0" borderId="16" xfId="2" applyFont="1" applyBorder="1" applyAlignment="1">
      <alignment vertical="center"/>
    </xf>
    <xf numFmtId="0" fontId="8" fillId="0" borderId="40" xfId="2" applyFont="1" applyBorder="1" applyAlignment="1">
      <alignment vertical="center"/>
    </xf>
    <xf numFmtId="0" fontId="12" fillId="0" borderId="1" xfId="2" applyFont="1" applyBorder="1" applyAlignment="1">
      <alignment horizontal="left" vertical="center"/>
    </xf>
    <xf numFmtId="0" fontId="16" fillId="2" borderId="10" xfId="7" applyFont="1" applyFill="1" applyBorder="1" applyAlignment="1">
      <alignment horizontal="center" vertical="center" wrapText="1"/>
    </xf>
    <xf numFmtId="0" fontId="16" fillId="2" borderId="41" xfId="2" applyFont="1" applyFill="1" applyBorder="1" applyAlignment="1">
      <alignment horizontal="center" vertical="center"/>
    </xf>
    <xf numFmtId="0" fontId="16" fillId="2" borderId="43" xfId="2" applyFont="1" applyFill="1" applyBorder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0" fontId="12" fillId="2" borderId="9" xfId="2" applyFont="1" applyFill="1" applyBorder="1" applyAlignment="1">
      <alignment horizontal="center" vertical="center"/>
    </xf>
    <xf numFmtId="0" fontId="12" fillId="2" borderId="36" xfId="2" applyFont="1" applyFill="1" applyBorder="1" applyAlignment="1">
      <alignment horizontal="center" vertical="center"/>
    </xf>
    <xf numFmtId="0" fontId="11" fillId="2" borderId="29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165" fontId="11" fillId="2" borderId="3" xfId="2" applyNumberFormat="1" applyFont="1" applyFill="1" applyBorder="1" applyAlignment="1">
      <alignment horizontal="center" vertical="center"/>
    </xf>
    <xf numFmtId="165" fontId="11" fillId="2" borderId="30" xfId="2" applyNumberFormat="1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 wrapText="1"/>
    </xf>
    <xf numFmtId="0" fontId="16" fillId="2" borderId="13" xfId="2" applyFont="1" applyFill="1" applyBorder="1" applyAlignment="1">
      <alignment horizontal="center" vertical="center" wrapText="1"/>
    </xf>
    <xf numFmtId="0" fontId="16" fillId="2" borderId="42" xfId="2" applyFont="1" applyFill="1" applyBorder="1" applyAlignment="1">
      <alignment horizontal="center" vertical="center" wrapText="1"/>
    </xf>
    <xf numFmtId="0" fontId="16" fillId="2" borderId="44" xfId="2" applyFont="1" applyFill="1" applyBorder="1" applyAlignment="1">
      <alignment horizontal="center" vertical="center" wrapText="1"/>
    </xf>
    <xf numFmtId="0" fontId="13" fillId="0" borderId="37" xfId="2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6" fillId="2" borderId="10" xfId="7" applyFont="1" applyFill="1" applyBorder="1" applyAlignment="1">
      <alignment horizontal="center" vertical="center" wrapText="1"/>
    </xf>
    <xf numFmtId="0" fontId="16" fillId="2" borderId="14" xfId="7" applyFont="1" applyFill="1" applyBorder="1" applyAlignment="1">
      <alignment horizontal="center" vertical="center" wrapText="1"/>
    </xf>
    <xf numFmtId="0" fontId="12" fillId="0" borderId="27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25" xfId="2" applyFont="1" applyBorder="1" applyAlignment="1">
      <alignment horizontal="left" vertical="center"/>
    </xf>
    <xf numFmtId="0" fontId="12" fillId="0" borderId="2" xfId="2" applyFont="1" applyBorder="1" applyAlignment="1">
      <alignment horizontal="left" vertical="center"/>
    </xf>
    <xf numFmtId="0" fontId="12" fillId="2" borderId="29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6" xfId="2" applyFont="1" applyFill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2" xfId="2" applyFont="1" applyBorder="1" applyAlignment="1">
      <alignment horizontal="center" vertical="center"/>
    </xf>
    <xf numFmtId="0" fontId="19" fillId="0" borderId="26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8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24" xfId="2" applyFont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3" xfId="2" applyNumberFormat="1" applyFont="1" applyFill="1" applyBorder="1" applyAlignment="1">
      <alignment horizontal="center" vertical="center"/>
    </xf>
    <xf numFmtId="165" fontId="12" fillId="2" borderId="30" xfId="2" applyNumberFormat="1" applyFont="1" applyFill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14" fontId="16" fillId="2" borderId="17" xfId="7" applyNumberFormat="1" applyFont="1" applyFill="1" applyBorder="1" applyAlignment="1">
      <alignment horizontal="center" vertical="center" wrapText="1"/>
    </xf>
    <xf numFmtId="0" fontId="12" fillId="2" borderId="25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vertical="center"/>
    </xf>
    <xf numFmtId="0" fontId="12" fillId="2" borderId="0" xfId="2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/>
    </xf>
    <xf numFmtId="0" fontId="22" fillId="0" borderId="11" xfId="0" applyFont="1" applyFill="1" applyBorder="1" applyAlignment="1">
      <alignment horizontal="left"/>
    </xf>
  </cellXfs>
  <cellStyles count="8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Стартовый протокол Смирнов_20101106_Results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895350</xdr:colOff>
      <xdr:row>0</xdr:row>
      <xdr:rowOff>57852</xdr:rowOff>
    </xdr:from>
    <xdr:to>
      <xdr:col>11</xdr:col>
      <xdr:colOff>29210</xdr:colOff>
      <xdr:row>4</xdr:row>
      <xdr:rowOff>20766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7450" y="57852"/>
          <a:ext cx="1311275" cy="1029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60960</xdr:colOff>
      <xdr:row>0</xdr:row>
      <xdr:rowOff>68580</xdr:rowOff>
    </xdr:from>
    <xdr:to>
      <xdr:col>2</xdr:col>
      <xdr:colOff>184052</xdr:colOff>
      <xdr:row>4</xdr:row>
      <xdr:rowOff>91440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DEFDB1B6-541B-4288-B461-810875709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68580"/>
          <a:ext cx="1151792" cy="1089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view="pageBreakPreview" topLeftCell="A24" zoomScaleNormal="100" zoomScaleSheetLayoutView="100" workbookViewId="0">
      <selection activeCell="B27" sqref="B27"/>
    </sheetView>
  </sheetViews>
  <sheetFormatPr defaultRowHeight="13.8" x14ac:dyDescent="0.25"/>
  <cols>
    <col min="1" max="1" width="7" style="1" customWidth="1"/>
    <col min="2" max="2" width="8" style="23" customWidth="1"/>
    <col min="3" max="3" width="14.6640625" style="23" customWidth="1"/>
    <col min="4" max="4" width="31.33203125" style="1" customWidth="1"/>
    <col min="5" max="5" width="11.6640625" style="11" customWidth="1"/>
    <col min="6" max="6" width="10.33203125" style="1" customWidth="1"/>
    <col min="7" max="7" width="32" style="1" customWidth="1"/>
    <col min="8" max="8" width="9.109375" style="21" customWidth="1"/>
    <col min="9" max="9" width="9.5546875" style="21" customWidth="1"/>
    <col min="10" max="10" width="13.5546875" style="1" customWidth="1"/>
    <col min="11" max="11" width="18.6640625" style="1" customWidth="1"/>
  </cols>
  <sheetData>
    <row r="1" spans="1:11" ht="21" x14ac:dyDescent="0.25">
      <c r="A1" s="121" t="s">
        <v>28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 ht="21" x14ac:dyDescent="0.25">
      <c r="A2" s="121" t="s">
        <v>27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ht="21" x14ac:dyDescent="0.25">
      <c r="A3" s="121" t="s">
        <v>62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ht="21" x14ac:dyDescent="0.25">
      <c r="A4" s="121" t="s">
        <v>63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ht="21" x14ac:dyDescent="0.25">
      <c r="A5" s="121" t="s">
        <v>64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ht="28.8" x14ac:dyDescent="0.25">
      <c r="A6" s="122" t="s">
        <v>49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</row>
    <row r="7" spans="1:11" ht="21" x14ac:dyDescent="0.25">
      <c r="A7" s="123" t="s">
        <v>11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</row>
    <row r="8" spans="1:11" ht="21.6" thickBot="1" x14ac:dyDescent="0.3">
      <c r="A8" s="123" t="s">
        <v>24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</row>
    <row r="9" spans="1:11" ht="18" x14ac:dyDescent="0.25">
      <c r="A9" s="124" t="s">
        <v>16</v>
      </c>
      <c r="B9" s="125"/>
      <c r="C9" s="125"/>
      <c r="D9" s="125"/>
      <c r="E9" s="125"/>
      <c r="F9" s="125"/>
      <c r="G9" s="125"/>
      <c r="H9" s="125"/>
      <c r="I9" s="125"/>
      <c r="J9" s="125"/>
      <c r="K9" s="126"/>
    </row>
    <row r="10" spans="1:11" ht="18" x14ac:dyDescent="0.25">
      <c r="A10" s="127" t="s">
        <v>45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9"/>
    </row>
    <row r="11" spans="1:11" ht="18" x14ac:dyDescent="0.25">
      <c r="A11" s="127" t="s">
        <v>50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9"/>
    </row>
    <row r="12" spans="1:11" ht="21" x14ac:dyDescent="0.25">
      <c r="A12" s="118" t="s">
        <v>24</v>
      </c>
      <c r="B12" s="119"/>
      <c r="C12" s="119"/>
      <c r="D12" s="119"/>
      <c r="E12" s="119"/>
      <c r="F12" s="119"/>
      <c r="G12" s="119"/>
      <c r="H12" s="119"/>
      <c r="I12" s="119"/>
      <c r="J12" s="119"/>
      <c r="K12" s="120"/>
    </row>
    <row r="13" spans="1:11" ht="20.100000000000001" customHeight="1" x14ac:dyDescent="0.25">
      <c r="A13" s="111" t="s">
        <v>54</v>
      </c>
      <c r="B13" s="112"/>
      <c r="C13" s="112"/>
      <c r="D13" s="112"/>
      <c r="E13" s="2"/>
      <c r="F13" s="91" t="s">
        <v>55</v>
      </c>
      <c r="G13" s="91"/>
      <c r="H13" s="12"/>
      <c r="I13" s="12"/>
      <c r="J13" s="3"/>
      <c r="K13" s="54" t="s">
        <v>51</v>
      </c>
    </row>
    <row r="14" spans="1:11" ht="20.100000000000001" customHeight="1" x14ac:dyDescent="0.25">
      <c r="A14" s="113" t="s">
        <v>67</v>
      </c>
      <c r="B14" s="114"/>
      <c r="C14" s="114"/>
      <c r="D14" s="114"/>
      <c r="E14" s="4"/>
      <c r="F14" s="25" t="s">
        <v>56</v>
      </c>
      <c r="G14" s="25"/>
      <c r="H14" s="13"/>
      <c r="I14" s="13"/>
      <c r="J14" s="5"/>
      <c r="K14" s="55" t="s">
        <v>57</v>
      </c>
    </row>
    <row r="15" spans="1:11" ht="20.100000000000001" customHeight="1" x14ac:dyDescent="0.25">
      <c r="A15" s="115" t="s">
        <v>6</v>
      </c>
      <c r="B15" s="116"/>
      <c r="C15" s="116"/>
      <c r="D15" s="116"/>
      <c r="E15" s="116"/>
      <c r="F15" s="116"/>
      <c r="G15" s="117"/>
      <c r="H15" s="130" t="s">
        <v>0</v>
      </c>
      <c r="I15" s="131"/>
      <c r="J15" s="131"/>
      <c r="K15" s="132"/>
    </row>
    <row r="16" spans="1:11" ht="20.100000000000001" customHeight="1" x14ac:dyDescent="0.25">
      <c r="A16" s="56" t="s">
        <v>12</v>
      </c>
      <c r="B16" s="6"/>
      <c r="C16" s="6"/>
      <c r="D16" s="14"/>
      <c r="E16" s="15"/>
      <c r="F16" s="14"/>
      <c r="G16" s="51" t="s">
        <v>52</v>
      </c>
      <c r="H16" s="31" t="s">
        <v>29</v>
      </c>
      <c r="I16" s="32"/>
      <c r="J16" s="32"/>
      <c r="K16" s="57"/>
    </row>
    <row r="17" spans="1:11" ht="20.100000000000001" customHeight="1" x14ac:dyDescent="0.25">
      <c r="A17" s="56" t="s">
        <v>13</v>
      </c>
      <c r="B17" s="6"/>
      <c r="C17" s="6"/>
      <c r="D17" s="7"/>
      <c r="E17" s="24"/>
      <c r="F17" s="16"/>
      <c r="G17" s="52" t="s">
        <v>53</v>
      </c>
      <c r="H17" s="31" t="s">
        <v>31</v>
      </c>
      <c r="I17" s="32"/>
      <c r="J17" s="32"/>
      <c r="K17" s="58" t="s">
        <v>58</v>
      </c>
    </row>
    <row r="18" spans="1:11" ht="20.100000000000001" customHeight="1" x14ac:dyDescent="0.25">
      <c r="A18" s="56" t="s">
        <v>14</v>
      </c>
      <c r="B18" s="6"/>
      <c r="C18" s="6"/>
      <c r="D18" s="7"/>
      <c r="E18" s="24"/>
      <c r="F18" s="16"/>
      <c r="G18" s="52" t="s">
        <v>59</v>
      </c>
      <c r="H18" s="31" t="s">
        <v>32</v>
      </c>
      <c r="I18" s="32"/>
      <c r="J18" s="32"/>
      <c r="K18" s="58" t="s">
        <v>60</v>
      </c>
    </row>
    <row r="19" spans="1:11" ht="20.100000000000001" customHeight="1" thickBot="1" x14ac:dyDescent="0.3">
      <c r="A19" s="56" t="s">
        <v>10</v>
      </c>
      <c r="B19" s="26"/>
      <c r="C19" s="26"/>
      <c r="D19" s="16"/>
      <c r="F19" s="28"/>
      <c r="G19" s="53" t="s">
        <v>61</v>
      </c>
      <c r="H19" s="27" t="s">
        <v>30</v>
      </c>
      <c r="I19" s="59"/>
      <c r="J19" s="60"/>
      <c r="K19" s="61">
        <v>1</v>
      </c>
    </row>
    <row r="20" spans="1:11" ht="15" thickTop="1" thickBot="1" x14ac:dyDescent="0.3">
      <c r="A20" s="62"/>
      <c r="B20" s="8"/>
      <c r="C20" s="8"/>
      <c r="D20" s="9"/>
      <c r="E20" s="10"/>
      <c r="F20" s="9"/>
      <c r="G20" s="44"/>
      <c r="H20" s="17"/>
      <c r="I20" s="17"/>
      <c r="J20" s="9"/>
      <c r="K20" s="63"/>
    </row>
    <row r="21" spans="1:11" ht="25.95" customHeight="1" thickTop="1" x14ac:dyDescent="0.25">
      <c r="A21" s="93" t="s">
        <v>4</v>
      </c>
      <c r="B21" s="42" t="s">
        <v>8</v>
      </c>
      <c r="C21" s="42" t="s">
        <v>23</v>
      </c>
      <c r="D21" s="42" t="s">
        <v>1</v>
      </c>
      <c r="E21" s="43" t="s">
        <v>22</v>
      </c>
      <c r="F21" s="92" t="s">
        <v>5</v>
      </c>
      <c r="G21" s="45" t="s">
        <v>26</v>
      </c>
      <c r="H21" s="109" t="s">
        <v>38</v>
      </c>
      <c r="I21" s="110"/>
      <c r="J21" s="102" t="s">
        <v>18</v>
      </c>
      <c r="K21" s="104" t="s">
        <v>9</v>
      </c>
    </row>
    <row r="22" spans="1:11" ht="13.95" customHeight="1" thickBot="1" x14ac:dyDescent="0.3">
      <c r="A22" s="94"/>
      <c r="B22" s="46"/>
      <c r="C22" s="46"/>
      <c r="D22" s="46"/>
      <c r="E22" s="47"/>
      <c r="F22" s="48"/>
      <c r="G22" s="46"/>
      <c r="H22" s="134" t="s">
        <v>65</v>
      </c>
      <c r="I22" s="134" t="s">
        <v>66</v>
      </c>
      <c r="J22" s="103"/>
      <c r="K22" s="105"/>
    </row>
    <row r="23" spans="1:11" ht="30" customHeight="1" x14ac:dyDescent="0.3">
      <c r="A23" s="139">
        <v>1</v>
      </c>
      <c r="B23" s="139" t="s">
        <v>68</v>
      </c>
      <c r="C23" s="140" t="s">
        <v>69</v>
      </c>
      <c r="D23" s="139" t="s">
        <v>70</v>
      </c>
      <c r="E23" s="140" t="s">
        <v>71</v>
      </c>
      <c r="F23" s="139" t="s">
        <v>20</v>
      </c>
      <c r="G23" s="139" t="s">
        <v>72</v>
      </c>
      <c r="H23" s="139">
        <v>1</v>
      </c>
      <c r="I23" s="139">
        <v>1</v>
      </c>
      <c r="J23" s="133"/>
      <c r="K23" s="64"/>
    </row>
    <row r="24" spans="1:11" ht="30" customHeight="1" x14ac:dyDescent="0.3">
      <c r="A24" s="139">
        <v>2</v>
      </c>
      <c r="B24" s="139" t="s">
        <v>73</v>
      </c>
      <c r="C24" s="140" t="s">
        <v>74</v>
      </c>
      <c r="D24" s="139" t="s">
        <v>75</v>
      </c>
      <c r="E24" s="140" t="s">
        <v>76</v>
      </c>
      <c r="F24" s="139" t="s">
        <v>20</v>
      </c>
      <c r="G24" s="139" t="s">
        <v>77</v>
      </c>
      <c r="H24" s="139">
        <v>2</v>
      </c>
      <c r="I24" s="139">
        <v>2</v>
      </c>
      <c r="J24" s="133"/>
      <c r="K24" s="64"/>
    </row>
    <row r="25" spans="1:11" ht="30" customHeight="1" x14ac:dyDescent="0.3">
      <c r="A25" s="139">
        <v>3</v>
      </c>
      <c r="B25" s="139" t="s">
        <v>78</v>
      </c>
      <c r="C25" s="140" t="s">
        <v>79</v>
      </c>
      <c r="D25" s="139" t="s">
        <v>80</v>
      </c>
      <c r="E25" s="140" t="s">
        <v>81</v>
      </c>
      <c r="F25" s="139" t="s">
        <v>20</v>
      </c>
      <c r="G25" s="139" t="s">
        <v>82</v>
      </c>
      <c r="H25" s="139">
        <v>3</v>
      </c>
      <c r="I25" s="139">
        <v>3</v>
      </c>
      <c r="J25" s="133"/>
      <c r="K25" s="64"/>
    </row>
    <row r="26" spans="1:11" ht="30" customHeight="1" x14ac:dyDescent="0.3">
      <c r="A26" s="139">
        <v>4</v>
      </c>
      <c r="B26" s="139" t="s">
        <v>83</v>
      </c>
      <c r="C26" s="140" t="s">
        <v>84</v>
      </c>
      <c r="D26" s="139" t="s">
        <v>85</v>
      </c>
      <c r="E26" s="140" t="s">
        <v>86</v>
      </c>
      <c r="F26" s="139" t="s">
        <v>20</v>
      </c>
      <c r="G26" s="139" t="s">
        <v>87</v>
      </c>
      <c r="H26" s="139">
        <v>4</v>
      </c>
      <c r="I26" s="139">
        <v>5</v>
      </c>
      <c r="J26" s="133"/>
      <c r="K26" s="64"/>
    </row>
    <row r="27" spans="1:11" ht="30" customHeight="1" x14ac:dyDescent="0.3">
      <c r="A27" s="139">
        <v>5</v>
      </c>
      <c r="B27" s="139" t="s">
        <v>88</v>
      </c>
      <c r="C27" s="140" t="s">
        <v>89</v>
      </c>
      <c r="D27" s="139" t="s">
        <v>90</v>
      </c>
      <c r="E27" s="140" t="s">
        <v>91</v>
      </c>
      <c r="F27" s="139" t="s">
        <v>17</v>
      </c>
      <c r="G27" s="139" t="s">
        <v>92</v>
      </c>
      <c r="H27" s="139">
        <v>6</v>
      </c>
      <c r="I27" s="139">
        <v>4</v>
      </c>
      <c r="J27" s="133"/>
      <c r="K27" s="64"/>
    </row>
    <row r="28" spans="1:11" ht="30" customHeight="1" x14ac:dyDescent="0.3">
      <c r="A28" s="139">
        <v>6</v>
      </c>
      <c r="B28" s="139" t="s">
        <v>93</v>
      </c>
      <c r="C28" s="140" t="s">
        <v>94</v>
      </c>
      <c r="D28" s="139" t="s">
        <v>95</v>
      </c>
      <c r="E28" s="140" t="s">
        <v>96</v>
      </c>
      <c r="F28" s="139" t="s">
        <v>46</v>
      </c>
      <c r="G28" s="139" t="s">
        <v>97</v>
      </c>
      <c r="H28" s="139">
        <v>5</v>
      </c>
      <c r="I28" s="139">
        <v>6</v>
      </c>
      <c r="J28" s="133"/>
      <c r="K28" s="64"/>
    </row>
    <row r="29" spans="1:11" ht="30" customHeight="1" x14ac:dyDescent="0.3">
      <c r="A29" s="139">
        <v>7</v>
      </c>
      <c r="B29" s="139" t="s">
        <v>98</v>
      </c>
      <c r="C29" s="140" t="s">
        <v>99</v>
      </c>
      <c r="D29" s="139" t="s">
        <v>100</v>
      </c>
      <c r="E29" s="140" t="s">
        <v>101</v>
      </c>
      <c r="F29" s="139" t="s">
        <v>20</v>
      </c>
      <c r="G29" s="139" t="s">
        <v>102</v>
      </c>
      <c r="H29" s="139">
        <v>8</v>
      </c>
      <c r="I29" s="139">
        <v>7</v>
      </c>
      <c r="J29" s="133"/>
      <c r="K29" s="64"/>
    </row>
    <row r="30" spans="1:11" ht="30" customHeight="1" x14ac:dyDescent="0.3">
      <c r="A30" s="139">
        <v>8</v>
      </c>
      <c r="B30" s="139" t="s">
        <v>103</v>
      </c>
      <c r="C30" s="140" t="s">
        <v>104</v>
      </c>
      <c r="D30" s="139" t="s">
        <v>105</v>
      </c>
      <c r="E30" s="140" t="s">
        <v>106</v>
      </c>
      <c r="F30" s="139" t="s">
        <v>20</v>
      </c>
      <c r="G30" s="139" t="s">
        <v>92</v>
      </c>
      <c r="H30" s="139">
        <v>7</v>
      </c>
      <c r="I30" s="139">
        <v>8</v>
      </c>
      <c r="J30" s="133"/>
      <c r="K30" s="64"/>
    </row>
    <row r="31" spans="1:11" ht="30" customHeight="1" x14ac:dyDescent="0.3">
      <c r="A31" s="139">
        <v>9</v>
      </c>
      <c r="B31" s="139" t="s">
        <v>107</v>
      </c>
      <c r="C31" s="140" t="s">
        <v>108</v>
      </c>
      <c r="D31" s="139" t="s">
        <v>109</v>
      </c>
      <c r="E31" s="140" t="s">
        <v>110</v>
      </c>
      <c r="F31" s="139" t="s">
        <v>20</v>
      </c>
      <c r="G31" s="139" t="s">
        <v>102</v>
      </c>
      <c r="H31" s="139">
        <v>9</v>
      </c>
      <c r="I31" s="139">
        <v>9</v>
      </c>
      <c r="J31" s="133"/>
      <c r="K31" s="64"/>
    </row>
    <row r="32" spans="1:11" ht="30" customHeight="1" x14ac:dyDescent="0.3">
      <c r="A32" s="139">
        <v>10</v>
      </c>
      <c r="B32" s="139" t="s">
        <v>111</v>
      </c>
      <c r="C32" s="140" t="s">
        <v>112</v>
      </c>
      <c r="D32" s="139" t="s">
        <v>113</v>
      </c>
      <c r="E32" s="140" t="s">
        <v>114</v>
      </c>
      <c r="F32" s="139" t="s">
        <v>20</v>
      </c>
      <c r="G32" s="139" t="s">
        <v>102</v>
      </c>
      <c r="H32" s="139">
        <v>10</v>
      </c>
      <c r="I32" s="139">
        <v>10</v>
      </c>
      <c r="J32" s="133"/>
      <c r="K32" s="64"/>
    </row>
    <row r="33" spans="1:11" ht="30" customHeight="1" x14ac:dyDescent="0.3">
      <c r="A33" s="139">
        <v>11</v>
      </c>
      <c r="B33" s="139" t="s">
        <v>115</v>
      </c>
      <c r="C33" s="140" t="s">
        <v>116</v>
      </c>
      <c r="D33" s="139" t="s">
        <v>117</v>
      </c>
      <c r="E33" s="140" t="s">
        <v>118</v>
      </c>
      <c r="F33" s="139" t="s">
        <v>46</v>
      </c>
      <c r="G33" s="139" t="s">
        <v>119</v>
      </c>
      <c r="H33" s="139">
        <v>11</v>
      </c>
      <c r="I33" s="139">
        <v>11</v>
      </c>
      <c r="J33" s="133"/>
      <c r="K33" s="64"/>
    </row>
    <row r="34" spans="1:11" ht="34.200000000000003" customHeight="1" thickBot="1" x14ac:dyDescent="0.35">
      <c r="A34" s="139" t="s">
        <v>125</v>
      </c>
      <c r="B34" s="139" t="s">
        <v>120</v>
      </c>
      <c r="C34" s="140" t="s">
        <v>121</v>
      </c>
      <c r="D34" s="139" t="s">
        <v>122</v>
      </c>
      <c r="E34" s="140" t="s">
        <v>123</v>
      </c>
      <c r="F34" s="139" t="s">
        <v>20</v>
      </c>
      <c r="G34" s="139" t="s">
        <v>124</v>
      </c>
      <c r="H34" s="139" t="s">
        <v>125</v>
      </c>
      <c r="I34" s="139" t="s">
        <v>126</v>
      </c>
      <c r="J34" s="65"/>
      <c r="K34" s="66"/>
    </row>
    <row r="35" spans="1:11" ht="15" thickTop="1" x14ac:dyDescent="0.25">
      <c r="A35" s="135" t="s">
        <v>3</v>
      </c>
      <c r="B35" s="136"/>
      <c r="C35" s="136"/>
      <c r="D35" s="136"/>
      <c r="E35" s="137"/>
      <c r="F35" s="137"/>
      <c r="G35" s="138" t="s">
        <v>25</v>
      </c>
      <c r="H35" s="138"/>
      <c r="I35" s="136"/>
      <c r="J35" s="96"/>
      <c r="K35" s="97"/>
    </row>
    <row r="36" spans="1:11" x14ac:dyDescent="0.25">
      <c r="A36" s="67" t="s">
        <v>33</v>
      </c>
      <c r="B36" s="16"/>
      <c r="C36" s="16"/>
      <c r="D36" s="36"/>
      <c r="E36" s="19"/>
      <c r="F36" s="35"/>
      <c r="G36" s="18" t="s">
        <v>21</v>
      </c>
      <c r="H36" s="34">
        <v>8</v>
      </c>
      <c r="I36" s="37"/>
      <c r="J36" s="49" t="s">
        <v>19</v>
      </c>
      <c r="K36" s="68">
        <f>COUNTIF(F23:F33,"ЗМС")</f>
        <v>0</v>
      </c>
    </row>
    <row r="37" spans="1:11" x14ac:dyDescent="0.25">
      <c r="A37" s="67" t="s">
        <v>34</v>
      </c>
      <c r="B37" s="16"/>
      <c r="C37" s="16"/>
      <c r="D37" s="36"/>
      <c r="E37" s="1"/>
      <c r="F37" s="69"/>
      <c r="G37" s="20" t="s">
        <v>43</v>
      </c>
      <c r="H37" s="33">
        <f>H38+H41</f>
        <v>11</v>
      </c>
      <c r="I37" s="70"/>
      <c r="J37" s="49" t="s">
        <v>15</v>
      </c>
      <c r="K37" s="68">
        <f>COUNTIF(F23:F33,"МСМК")</f>
        <v>0</v>
      </c>
    </row>
    <row r="38" spans="1:11" x14ac:dyDescent="0.25">
      <c r="A38" s="67" t="s">
        <v>35</v>
      </c>
      <c r="B38" s="16"/>
      <c r="C38" s="16"/>
      <c r="D38" s="36"/>
      <c r="E38" s="1"/>
      <c r="F38" s="69"/>
      <c r="G38" s="20" t="s">
        <v>44</v>
      </c>
      <c r="H38" s="33">
        <f>H39+H40+H42</f>
        <v>11</v>
      </c>
      <c r="I38" s="70"/>
      <c r="J38" s="49" t="s">
        <v>17</v>
      </c>
      <c r="K38" s="68">
        <f>COUNTIF(F23:F33,"МС")</f>
        <v>1</v>
      </c>
    </row>
    <row r="39" spans="1:11" x14ac:dyDescent="0.25">
      <c r="A39" s="67" t="s">
        <v>36</v>
      </c>
      <c r="B39" s="16"/>
      <c r="C39" s="16"/>
      <c r="D39" s="36"/>
      <c r="E39" s="1"/>
      <c r="F39" s="69"/>
      <c r="G39" s="20" t="s">
        <v>39</v>
      </c>
      <c r="H39" s="34">
        <f>COUNT(A23:A33)</f>
        <v>11</v>
      </c>
      <c r="I39" s="71"/>
      <c r="J39" s="49" t="s">
        <v>20</v>
      </c>
      <c r="K39" s="68">
        <v>11</v>
      </c>
    </row>
    <row r="40" spans="1:11" x14ac:dyDescent="0.25">
      <c r="A40" s="67"/>
      <c r="B40" s="16"/>
      <c r="C40" s="16"/>
      <c r="D40" s="36"/>
      <c r="E40" s="1"/>
      <c r="F40" s="69"/>
      <c r="G40" s="20" t="s">
        <v>40</v>
      </c>
      <c r="H40" s="34">
        <f>COUNTIF(A23:A33,"НФ")</f>
        <v>0</v>
      </c>
      <c r="I40" s="71"/>
      <c r="J40" s="40" t="s">
        <v>46</v>
      </c>
      <c r="K40" s="68">
        <v>1</v>
      </c>
    </row>
    <row r="41" spans="1:11" x14ac:dyDescent="0.25">
      <c r="A41" s="67"/>
      <c r="B41" s="16"/>
      <c r="C41" s="16"/>
      <c r="D41" s="36"/>
      <c r="E41" s="1"/>
      <c r="F41" s="69"/>
      <c r="G41" s="20" t="s">
        <v>41</v>
      </c>
      <c r="H41" s="29">
        <f>COUNTIF(A23:A33,"НС")</f>
        <v>0</v>
      </c>
      <c r="I41" s="72"/>
      <c r="J41" s="50" t="s">
        <v>48</v>
      </c>
      <c r="K41" s="68">
        <f>COUNTIF(F23:F33,"2 сп.р.")</f>
        <v>0</v>
      </c>
    </row>
    <row r="42" spans="1:11" x14ac:dyDescent="0.25">
      <c r="A42" s="67"/>
      <c r="B42" s="16"/>
      <c r="C42" s="16"/>
      <c r="D42" s="36"/>
      <c r="E42" s="22"/>
      <c r="F42" s="38"/>
      <c r="G42" s="20" t="s">
        <v>42</v>
      </c>
      <c r="H42" s="29">
        <f>COUNTIF(A23:A33,"ДСКВ")</f>
        <v>0</v>
      </c>
      <c r="I42" s="39"/>
      <c r="J42" s="41" t="s">
        <v>47</v>
      </c>
      <c r="K42" s="68">
        <f>COUNTIF(F23:F33,"3 сп.р.")</f>
        <v>0</v>
      </c>
    </row>
    <row r="43" spans="1:11" x14ac:dyDescent="0.25">
      <c r="A43" s="73"/>
      <c r="K43" s="74"/>
    </row>
    <row r="44" spans="1:11" ht="15.6" x14ac:dyDescent="0.25">
      <c r="A44" s="98" t="s">
        <v>2</v>
      </c>
      <c r="B44" s="99"/>
      <c r="C44" s="99"/>
      <c r="D44" s="99"/>
      <c r="E44" s="100" t="s">
        <v>7</v>
      </c>
      <c r="F44" s="100"/>
      <c r="G44" s="100"/>
      <c r="H44" s="100"/>
      <c r="I44" s="100" t="s">
        <v>37</v>
      </c>
      <c r="J44" s="100"/>
      <c r="K44" s="101"/>
    </row>
    <row r="45" spans="1:11" x14ac:dyDescent="0.25">
      <c r="A45" s="73"/>
      <c r="B45" s="1"/>
      <c r="C45" s="1"/>
      <c r="E45" s="1"/>
      <c r="F45" s="19"/>
      <c r="G45" s="19"/>
      <c r="H45" s="19"/>
      <c r="I45" s="19"/>
      <c r="J45" s="19"/>
      <c r="K45" s="75"/>
    </row>
    <row r="46" spans="1:11" x14ac:dyDescent="0.25">
      <c r="A46" s="76"/>
      <c r="D46" s="23"/>
      <c r="E46" s="77"/>
      <c r="F46" s="23"/>
      <c r="G46" s="23"/>
      <c r="H46" s="78"/>
      <c r="I46" s="78"/>
      <c r="J46" s="23"/>
      <c r="K46" s="79"/>
    </row>
    <row r="47" spans="1:11" x14ac:dyDescent="0.25">
      <c r="A47" s="76"/>
      <c r="D47" s="23"/>
      <c r="E47" s="77"/>
      <c r="F47" s="23"/>
      <c r="G47" s="23"/>
      <c r="H47" s="78"/>
      <c r="I47" s="78"/>
      <c r="J47" s="23"/>
      <c r="K47" s="79"/>
    </row>
    <row r="48" spans="1:11" x14ac:dyDescent="0.25">
      <c r="A48" s="76"/>
      <c r="D48" s="23"/>
      <c r="E48" s="77"/>
      <c r="F48" s="23"/>
      <c r="G48" s="23"/>
      <c r="H48" s="78"/>
      <c r="I48" s="78"/>
      <c r="J48" s="23"/>
      <c r="K48" s="79"/>
    </row>
    <row r="49" spans="1:11" x14ac:dyDescent="0.25">
      <c r="A49" s="76"/>
      <c r="D49" s="23"/>
      <c r="E49" s="77"/>
      <c r="F49" s="23"/>
      <c r="G49" s="23"/>
      <c r="H49" s="78"/>
      <c r="I49" s="78"/>
      <c r="J49" s="23"/>
      <c r="K49" s="79"/>
    </row>
    <row r="50" spans="1:11" ht="16.2" thickBot="1" x14ac:dyDescent="0.3">
      <c r="A50" s="106" t="str">
        <f>G18</f>
        <v>БУКОВА О.Ю. (IК, г. Пенза)</v>
      </c>
      <c r="B50" s="107"/>
      <c r="C50" s="107"/>
      <c r="D50" s="107"/>
      <c r="E50" s="107" t="str">
        <f>G17</f>
        <v>БОЯРОВ В.В. (ВК, г. Саранск)</v>
      </c>
      <c r="F50" s="107"/>
      <c r="G50" s="107"/>
      <c r="H50" s="107"/>
      <c r="I50" s="107" t="str">
        <f>G19</f>
        <v>КОЧЕТКОВ Д.А. (ВК, г. Саранск)</v>
      </c>
      <c r="J50" s="107"/>
      <c r="K50" s="108"/>
    </row>
    <row r="51" spans="1:11" ht="14.4" thickTop="1" x14ac:dyDescent="0.25">
      <c r="A51" s="73"/>
      <c r="K51" s="74"/>
    </row>
    <row r="52" spans="1:11" ht="18" x14ac:dyDescent="0.25">
      <c r="A52" s="80"/>
      <c r="B52" s="81"/>
      <c r="C52" s="81"/>
      <c r="D52" s="30"/>
      <c r="E52" s="82"/>
      <c r="F52" s="30"/>
      <c r="G52" s="30"/>
      <c r="H52" s="83"/>
      <c r="I52" s="83"/>
      <c r="J52" s="30"/>
      <c r="K52" s="84"/>
    </row>
    <row r="53" spans="1:11" ht="21.6" thickBot="1" x14ac:dyDescent="0.3">
      <c r="A53" s="85"/>
      <c r="B53" s="86"/>
      <c r="C53" s="87"/>
      <c r="D53" s="95"/>
      <c r="E53" s="95"/>
      <c r="F53" s="95"/>
      <c r="G53" s="95"/>
      <c r="H53" s="88"/>
      <c r="I53" s="88"/>
      <c r="J53" s="89"/>
      <c r="K53" s="90"/>
    </row>
    <row r="54" spans="1:11" ht="18" x14ac:dyDescent="0.25">
      <c r="D54" s="30"/>
    </row>
  </sheetData>
  <autoFilter ref="A22:G22">
    <sortState ref="A23:G29">
      <sortCondition ref="A22"/>
    </sortState>
  </autoFilter>
  <mergeCells count="28">
    <mergeCell ref="A13:D13"/>
    <mergeCell ref="A14:D14"/>
    <mergeCell ref="A15:G15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H15:K15"/>
    <mergeCell ref="J21:J22"/>
    <mergeCell ref="K21:K22"/>
    <mergeCell ref="A50:D50"/>
    <mergeCell ref="E50:H50"/>
    <mergeCell ref="I50:K50"/>
    <mergeCell ref="H21:I21"/>
    <mergeCell ref="D53:G53"/>
    <mergeCell ref="A35:D35"/>
    <mergeCell ref="G35:K35"/>
    <mergeCell ref="A44:D44"/>
    <mergeCell ref="E44:H44"/>
    <mergeCell ref="I44:K44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КЛАССИК</vt:lpstr>
      <vt:lpstr>КЛАССИК!Область_печати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2025-04-26T13:33:56Z</cp:lastPrinted>
  <dcterms:created xsi:type="dcterms:W3CDTF">1996-10-08T23:32:33Z</dcterms:created>
  <dcterms:modified xsi:type="dcterms:W3CDTF">2025-04-26T13:33:58Z</dcterms:modified>
</cp:coreProperties>
</file>