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-108" yWindow="-108" windowWidth="19440" windowHeight="12576" tabRatio="789"/>
  </bookViews>
  <sheets>
    <sheet name="КР 26.04 КЛАССИК" sheetId="126" r:id="rId1"/>
  </sheets>
  <definedNames>
    <definedName name="_xlnm._FilterDatabase" localSheetId="0" hidden="1">'КР 26.04 КЛАССИК'!$A$22:$G$22</definedName>
  </definedNames>
  <calcPr calcId="145621"/>
</workbook>
</file>

<file path=xl/calcChain.xml><?xml version="1.0" encoding="utf-8"?>
<calcChain xmlns="http://schemas.openxmlformats.org/spreadsheetml/2006/main">
  <c r="I45" i="126" l="1"/>
  <c r="E45" i="126"/>
  <c r="A45" i="126"/>
  <c r="K37" i="126"/>
  <c r="H37" i="126"/>
  <c r="K36" i="126"/>
  <c r="H36" i="126"/>
  <c r="K35" i="126"/>
  <c r="K34" i="126"/>
  <c r="H34" i="126"/>
  <c r="K33" i="126"/>
  <c r="K32" i="126"/>
  <c r="K31" i="126"/>
  <c r="H33" i="126" l="1"/>
</calcChain>
</file>

<file path=xl/sharedStrings.xml><?xml version="1.0" encoding="utf-8"?>
<sst xmlns="http://schemas.openxmlformats.org/spreadsheetml/2006/main" count="104" uniqueCount="95">
  <si>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</si>
  <si>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</si>
  <si>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</si>
  <si>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</si>
  <si>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</si>
  <si>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</si>
  <si>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</si>
  <si>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</si>
  <si>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</si>
  <si>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</si>
  <si>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</si>
  <si>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</si>
  <si>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</si>
  <si>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</si>
  <si>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</si>
  <si>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</si>
  <si>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</si>
  <si>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</si>
  <si>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</si>
  <si>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</si>
  <si>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</si>
  <si>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</si>
  <si>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</si>
  <si>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</si>
  <si>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</si>
  <si>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</si>
  <si>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</si>
  <si>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</si>
  <si>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</si>
  <si>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</si>
  <si>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</si>
  <si>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</si>
  <si>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</si>
  <si>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</si>
  <si>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</si>
  <si>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</si>
  <si>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</si>
  <si>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</si>
  <si>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</si>
  <si>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</si>
  <si>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</si>
  <si>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</si>
  <si>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</si>
  <si>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</si>
  <si>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</si>
  <si>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1 сп.р.</t>
  </si>
  <si>
    <t>3 сп.р.</t>
  </si>
  <si>
    <t>2 сп.р.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</si>
  <si>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</si>
  <si>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00м</t>
    </r>
  </si>
  <si>
    <t>ЧЕРНЫШОВ М.Ю. (г.Пенза)</t>
  </si>
  <si>
    <t>БОЯРОВ В.В. (ВК, г. Саранск)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</si>
  <si>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</si>
  <si>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</si>
  <si>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 "СПОРТИВНАЯ ШКОЛА №4 Г.ПЕНЗЫ"</t>
  </si>
  <si>
    <t>МЕСТО ПРОВЕДЕНИЯ: г.Пенза</t>
  </si>
  <si>
    <t>3 м</t>
  </si>
  <si>
    <t>БУКОВА О.Ю.(IК, г. Пенза)</t>
  </si>
  <si>
    <t>372 м</t>
  </si>
  <si>
    <t>КОЧЕТКОВ Д.А. (ВК, г. Саранск)</t>
  </si>
  <si>
    <t>№ ВРВС: 0080021811Я</t>
  </si>
  <si>
    <t>ДАТА ПРОВЕДЕНИЯ: 21 сентября 2024г.</t>
  </si>
  <si>
    <t>ЧЕМПИОНАТ РОССИИ</t>
  </si>
  <si>
    <t>№ ЕКП 2024: 2008320019019336</t>
  </si>
  <si>
    <t>Женщины</t>
  </si>
  <si>
    <t>123</t>
  </si>
  <si>
    <t>10009905195</t>
  </si>
  <si>
    <t>Адмакина Светлана</t>
  </si>
  <si>
    <t>30.03.1998</t>
  </si>
  <si>
    <t>Мордовия</t>
  </si>
  <si>
    <t>163</t>
  </si>
  <si>
    <t>10034919675</t>
  </si>
  <si>
    <t>Рябчикова Ксения</t>
  </si>
  <si>
    <t>23.02.2000</t>
  </si>
  <si>
    <t>Москва</t>
  </si>
  <si>
    <t>328</t>
  </si>
  <si>
    <t>10036089741</t>
  </si>
  <si>
    <t>Иванова Анастасия</t>
  </si>
  <si>
    <t>06.04.2003</t>
  </si>
  <si>
    <t>Брянская обл.</t>
  </si>
  <si>
    <t>42</t>
  </si>
  <si>
    <t>10089460252</t>
  </si>
  <si>
    <t>Алексеева Татьяна</t>
  </si>
  <si>
    <t>02.06.2005</t>
  </si>
  <si>
    <t>Санкт-Петербург</t>
  </si>
  <si>
    <t>606</t>
  </si>
  <si>
    <t>10112822195</t>
  </si>
  <si>
    <t>Салаева Дарья</t>
  </si>
  <si>
    <t>25.10.2005</t>
  </si>
  <si>
    <t>818</t>
  </si>
  <si>
    <t>10036099239</t>
  </si>
  <si>
    <t>Хлуднева Дарья</t>
  </si>
  <si>
    <t>26.08.2003</t>
  </si>
  <si>
    <t>НФ</t>
  </si>
  <si>
    <t>ВМХ - гонка - «Крузер»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</si>
</sst>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  <font>
      <sz val="8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35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8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vertical="center"/>
    </xf>
    <xf numFmtId="14" fontId="8" fillId="0" borderId="6" xfId="2" applyNumberFormat="1" applyFont="1" applyBorder="1" applyAlignment="1">
      <alignment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7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165" fontId="16" fillId="0" borderId="6" xfId="2" applyNumberFormat="1" applyFont="1" applyBorder="1" applyAlignment="1">
      <alignment vertical="center"/>
    </xf>
    <xf numFmtId="165" fontId="11" fillId="0" borderId="0" xfId="2" applyNumberFormat="1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8" fillId="0" borderId="8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8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10" xfId="2" applyFont="1" applyBorder="1" applyAlignment="1">
      <alignment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8" xfId="2" applyNumberFormat="1" applyFont="1" applyBorder="1" applyAlignment="1">
      <alignment horizontal="left" vertical="center"/>
    </xf>
    <xf numFmtId="0" fontId="8" fillId="0" borderId="13" xfId="2" applyFont="1" applyBorder="1" applyAlignment="1">
      <alignment vertical="center"/>
    </xf>
    <xf numFmtId="49" fontId="8" fillId="0" borderId="8" xfId="0" applyNumberFormat="1" applyFont="1" applyBorder="1" applyAlignment="1">
      <alignment vertical="center"/>
    </xf>
    <xf numFmtId="2" fontId="8" fillId="0" borderId="8" xfId="0" applyNumberFormat="1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0" fontId="12" fillId="2" borderId="17" xfId="2" applyFont="1" applyFill="1" applyBorder="1" applyAlignment="1">
      <alignment vertical="center"/>
    </xf>
    <xf numFmtId="165" fontId="14" fillId="0" borderId="8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1" xfId="2" applyNumberFormat="1" applyFont="1" applyBorder="1" applyAlignment="1">
      <alignment vertical="center"/>
    </xf>
    <xf numFmtId="165" fontId="14" fillId="0" borderId="0" xfId="2" applyNumberFormat="1" applyFont="1" applyAlignment="1">
      <alignment horizontal="left" vertical="center"/>
    </xf>
    <xf numFmtId="1" fontId="8" fillId="0" borderId="12" xfId="2" applyNumberFormat="1" applyFont="1" applyBorder="1" applyAlignment="1">
      <alignment horizontal="right" vertical="center"/>
    </xf>
    <xf numFmtId="0" fontId="8" fillId="0" borderId="12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7" xfId="2" applyFont="1" applyBorder="1" applyAlignment="1">
      <alignment vertical="center"/>
    </xf>
    <xf numFmtId="0" fontId="8" fillId="0" borderId="12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165" fontId="14" fillId="0" borderId="31" xfId="2" applyNumberFormat="1" applyFont="1" applyBorder="1" applyAlignment="1">
      <alignment horizontal="right" vertical="center"/>
    </xf>
    <xf numFmtId="0" fontId="14" fillId="0" borderId="30" xfId="2" applyFont="1" applyBorder="1" applyAlignment="1">
      <alignment horizontal="right" vertical="center"/>
    </xf>
    <xf numFmtId="0" fontId="20" fillId="0" borderId="28" xfId="2" applyFont="1" applyBorder="1" applyAlignment="1">
      <alignment horizontal="left" vertical="center" wrapText="1"/>
    </xf>
    <xf numFmtId="164" fontId="20" fillId="0" borderId="28" xfId="2" applyNumberFormat="1" applyFont="1" applyBorder="1" applyAlignment="1">
      <alignment horizontal="left" vertical="center" wrapText="1"/>
    </xf>
    <xf numFmtId="0" fontId="16" fillId="2" borderId="27" xfId="2" applyFont="1" applyFill="1" applyBorder="1" applyAlignment="1">
      <alignment horizontal="center" vertical="center"/>
    </xf>
    <xf numFmtId="0" fontId="16" fillId="2" borderId="15" xfId="7" applyFont="1" applyFill="1" applyBorder="1" applyAlignment="1">
      <alignment horizontal="center" vertical="center" wrapText="1"/>
    </xf>
    <xf numFmtId="14" fontId="16" fillId="2" borderId="15" xfId="7" applyNumberFormat="1" applyFont="1" applyFill="1" applyBorder="1" applyAlignment="1">
      <alignment horizontal="center" vertical="center" wrapText="1"/>
    </xf>
    <xf numFmtId="0" fontId="16" fillId="2" borderId="33" xfId="7" applyFont="1" applyFill="1" applyBorder="1" applyAlignment="1">
      <alignment horizontal="center" vertical="center" wrapText="1"/>
    </xf>
    <xf numFmtId="14" fontId="16" fillId="2" borderId="33" xfId="7" applyNumberFormat="1" applyFont="1" applyFill="1" applyBorder="1" applyAlignment="1">
      <alignment horizontal="center" vertical="center" wrapText="1"/>
    </xf>
    <xf numFmtId="0" fontId="16" fillId="2" borderId="15" xfId="7" applyFont="1" applyFill="1" applyBorder="1" applyAlignment="1">
      <alignment horizontal="center" vertical="center" wrapText="1"/>
    </xf>
    <xf numFmtId="14" fontId="16" fillId="2" borderId="34" xfId="7" applyNumberFormat="1" applyFont="1" applyFill="1" applyBorder="1" applyAlignment="1">
      <alignment horizontal="center" vertical="center" wrapText="1"/>
    </xf>
    <xf numFmtId="165" fontId="11" fillId="0" borderId="28" xfId="2" applyNumberFormat="1" applyFont="1" applyFill="1" applyBorder="1" applyAlignment="1">
      <alignment vertical="center"/>
    </xf>
    <xf numFmtId="0" fontId="10" fillId="0" borderId="28" xfId="2" applyFont="1" applyBorder="1" applyAlignment="1">
      <alignment horizontal="right" vertical="center" wrapText="1"/>
    </xf>
    <xf numFmtId="0" fontId="10" fillId="0" borderId="29" xfId="2" applyFont="1" applyBorder="1" applyAlignment="1">
      <alignment horizontal="right" vertical="center" wrapText="1"/>
    </xf>
    <xf numFmtId="0" fontId="16" fillId="2" borderId="35" xfId="2" applyFont="1" applyFill="1" applyBorder="1" applyAlignment="1">
      <alignment horizontal="center" vertical="center"/>
    </xf>
    <xf numFmtId="0" fontId="12" fillId="0" borderId="1" xfId="2" applyFont="1" applyBorder="1" applyAlignment="1">
      <alignment horizontal="left" vertical="center"/>
    </xf>
    <xf numFmtId="0" fontId="21" fillId="0" borderId="28" xfId="0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14" fontId="16" fillId="2" borderId="36" xfId="7" applyNumberFormat="1" applyFont="1" applyFill="1" applyBorder="1" applyAlignment="1">
      <alignment horizontal="center" vertical="center" wrapText="1"/>
    </xf>
    <xf numFmtId="165" fontId="11" fillId="0" borderId="28" xfId="2" applyNumberFormat="1" applyFont="1" applyBorder="1" applyAlignment="1">
      <alignment vertical="center" wrapText="1"/>
    </xf>
    <xf numFmtId="0" fontId="13" fillId="0" borderId="28" xfId="2" applyFont="1" applyBorder="1" applyAlignment="1">
      <alignment vertical="center" wrapText="1"/>
    </xf>
    <xf numFmtId="165" fontId="13" fillId="0" borderId="28" xfId="2" applyNumberFormat="1" applyFont="1" applyBorder="1" applyAlignment="1">
      <alignment vertical="center"/>
    </xf>
    <xf numFmtId="0" fontId="13" fillId="0" borderId="28" xfId="2" applyFont="1" applyBorder="1" applyAlignment="1">
      <alignment horizontal="center" vertical="center"/>
    </xf>
    <xf numFmtId="0" fontId="13" fillId="0" borderId="28" xfId="2" applyFont="1" applyBorder="1" applyAlignment="1">
      <alignment horizontal="center" vertical="center" wrapText="1"/>
    </xf>
    <xf numFmtId="165" fontId="13" fillId="0" borderId="28" xfId="2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2" fillId="2" borderId="23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1" xfId="2" applyNumberFormat="1" applyFont="1" applyFill="1" applyBorder="1" applyAlignment="1">
      <alignment horizontal="center" vertical="center"/>
    </xf>
    <xf numFmtId="0" fontId="16" fillId="2" borderId="15" xfId="2" applyFont="1" applyFill="1" applyBorder="1" applyAlignment="1">
      <alignment horizontal="center" vertical="center" wrapText="1"/>
    </xf>
    <xf numFmtId="0" fontId="16" fillId="2" borderId="33" xfId="2" applyFont="1" applyFill="1" applyBorder="1" applyAlignment="1">
      <alignment horizontal="center" vertical="center" wrapText="1"/>
    </xf>
    <xf numFmtId="0" fontId="16" fillId="2" borderId="25" xfId="2" applyFont="1" applyFill="1" applyBorder="1" applyAlignment="1">
      <alignment horizontal="center" vertical="center" wrapText="1"/>
    </xf>
    <xf numFmtId="0" fontId="16" fillId="2" borderId="37" xfId="2" applyFont="1" applyFill="1" applyBorder="1" applyAlignment="1">
      <alignment horizontal="center" vertical="center" wrapText="1"/>
    </xf>
    <xf numFmtId="0" fontId="16" fillId="2" borderId="24" xfId="7" applyFont="1" applyFill="1" applyBorder="1" applyAlignment="1">
      <alignment horizontal="center" vertical="center" wrapText="1"/>
    </xf>
    <xf numFmtId="0" fontId="16" fillId="2" borderId="32" xfId="7" applyFont="1" applyFill="1" applyBorder="1" applyAlignment="1">
      <alignment horizontal="center" vertical="center" wrapText="1"/>
    </xf>
    <xf numFmtId="0" fontId="13" fillId="0" borderId="18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2" fillId="0" borderId="26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7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2" xfId="2" applyFont="1" applyFill="1" applyBorder="1" applyAlignment="1">
      <alignment horizontal="left" vertical="center"/>
    </xf>
    <xf numFmtId="0" fontId="19" fillId="0" borderId="14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0" xfId="2" applyFont="1" applyBorder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165" fontId="12" fillId="2" borderId="8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</cellXfs>
  <cellStyles count="8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Стартовый протокол Смирнов_20101106_Results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895350</xdr:colOff>
      <xdr:row>0</xdr:row>
      <xdr:rowOff>57852</xdr:rowOff>
    </xdr:from>
    <xdr:to>
      <xdr:col>10</xdr:col>
      <xdr:colOff>1187450</xdr:colOff>
      <xdr:row>4</xdr:row>
      <xdr:rowOff>20766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57852"/>
          <a:ext cx="1311275" cy="102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68580</xdr:rowOff>
    </xdr:from>
    <xdr:to>
      <xdr:col>2</xdr:col>
      <xdr:colOff>52917</xdr:colOff>
      <xdr:row>3</xdr:row>
      <xdr:rowOff>248497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978F436F-F958-4A5F-A742-D4F0909BD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8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view="pageBreakPreview" topLeftCell="A7" zoomScaleNormal="100" zoomScaleSheetLayoutView="100" workbookViewId="0">
      <selection activeCell="A11" sqref="A11:K11"/>
    </sheetView>
  </sheetViews>
  <sheetFormatPr defaultRowHeight="13.8" x14ac:dyDescent="0.25"/>
  <cols>
    <col min="1" max="1" width="7" style="1" customWidth="1"/>
    <col min="2" max="2" width="7.88671875" style="31" customWidth="1"/>
    <col min="3" max="3" width="14.6640625" style="31" customWidth="1"/>
    <col min="4" max="4" width="26" style="1" customWidth="1"/>
    <col min="5" max="5" width="11.6640625" style="13" customWidth="1"/>
    <col min="6" max="6" width="10.33203125" style="1" customWidth="1"/>
    <col min="7" max="7" width="32" style="1" customWidth="1"/>
    <col min="8" max="9" width="15.33203125" style="26" customWidth="1"/>
    <col min="10" max="10" width="15.33203125" style="1" customWidth="1"/>
    <col min="11" max="11" width="18.6640625" style="1" customWidth="1"/>
  </cols>
  <sheetData>
    <row r="1" spans="1:11" ht="21" x14ac:dyDescent="0.25">
      <c r="A1" s="122" t="s">
        <v>28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ht="21" x14ac:dyDescent="0.25">
      <c r="A2" s="122" t="s">
        <v>27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1" ht="21" x14ac:dyDescent="0.25">
      <c r="A3" s="122" t="s">
        <v>52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</row>
    <row r="4" spans="1:11" ht="21" x14ac:dyDescent="0.25">
      <c r="A4" s="122" t="s">
        <v>53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</row>
    <row r="5" spans="1:11" ht="21" x14ac:dyDescent="0.25">
      <c r="A5" s="122" t="s">
        <v>54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</row>
    <row r="6" spans="1:11" ht="28.8" x14ac:dyDescent="0.25">
      <c r="A6" s="123" t="s">
        <v>62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</row>
    <row r="7" spans="1:11" ht="21" x14ac:dyDescent="0.25">
      <c r="A7" s="124" t="s">
        <v>11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</row>
    <row r="8" spans="1:11" ht="21.6" thickBot="1" x14ac:dyDescent="0.3">
      <c r="A8" s="125" t="s">
        <v>24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</row>
    <row r="9" spans="1:11" ht="18.600000000000001" thickTop="1" x14ac:dyDescent="0.25">
      <c r="A9" s="126" t="s">
        <v>16</v>
      </c>
      <c r="B9" s="127"/>
      <c r="C9" s="127"/>
      <c r="D9" s="127"/>
      <c r="E9" s="127"/>
      <c r="F9" s="127"/>
      <c r="G9" s="127"/>
      <c r="H9" s="127"/>
      <c r="I9" s="127"/>
      <c r="J9" s="127"/>
      <c r="K9" s="128"/>
    </row>
    <row r="10" spans="1:11" ht="18" x14ac:dyDescent="0.25">
      <c r="A10" s="129" t="s">
        <v>94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1"/>
    </row>
    <row r="11" spans="1:11" ht="18" x14ac:dyDescent="0.25">
      <c r="A11" s="129" t="s">
        <v>64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1"/>
    </row>
    <row r="12" spans="1:11" ht="21" x14ac:dyDescent="0.25">
      <c r="A12" s="119" t="s">
        <v>24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1"/>
    </row>
    <row r="13" spans="1:11" ht="20.100000000000001" customHeight="1" x14ac:dyDescent="0.25">
      <c r="A13" s="112" t="s">
        <v>55</v>
      </c>
      <c r="B13" s="113"/>
      <c r="C13" s="113"/>
      <c r="D13" s="113"/>
      <c r="E13" s="2"/>
      <c r="F13" s="84" t="s">
        <v>48</v>
      </c>
      <c r="G13" s="84"/>
      <c r="H13" s="14"/>
      <c r="I13" s="14"/>
      <c r="J13" s="3"/>
      <c r="K13" s="4" t="s">
        <v>60</v>
      </c>
    </row>
    <row r="14" spans="1:11" ht="20.100000000000001" customHeight="1" x14ac:dyDescent="0.25">
      <c r="A14" s="114" t="s">
        <v>61</v>
      </c>
      <c r="B14" s="115"/>
      <c r="C14" s="115"/>
      <c r="D14" s="115"/>
      <c r="E14" s="5"/>
      <c r="F14" s="36" t="s">
        <v>49</v>
      </c>
      <c r="G14" s="36"/>
      <c r="H14" s="15"/>
      <c r="I14" s="15"/>
      <c r="J14" s="6"/>
      <c r="K14" s="7" t="s">
        <v>63</v>
      </c>
    </row>
    <row r="15" spans="1:11" ht="20.100000000000001" customHeight="1" x14ac:dyDescent="0.25">
      <c r="A15" s="116" t="s">
        <v>6</v>
      </c>
      <c r="B15" s="117"/>
      <c r="C15" s="117"/>
      <c r="D15" s="117"/>
      <c r="E15" s="117"/>
      <c r="F15" s="117"/>
      <c r="G15" s="118"/>
      <c r="H15" s="132" t="s">
        <v>0</v>
      </c>
      <c r="I15" s="133"/>
      <c r="J15" s="133"/>
      <c r="K15" s="134"/>
    </row>
    <row r="16" spans="1:11" ht="20.100000000000001" customHeight="1" x14ac:dyDescent="0.25">
      <c r="A16" s="16" t="s">
        <v>12</v>
      </c>
      <c r="B16" s="8"/>
      <c r="C16" s="8"/>
      <c r="D16" s="17"/>
      <c r="E16" s="18"/>
      <c r="F16" s="17"/>
      <c r="G16" s="9" t="s">
        <v>50</v>
      </c>
      <c r="H16" s="50" t="s">
        <v>29</v>
      </c>
      <c r="I16" s="51"/>
      <c r="J16" s="51"/>
      <c r="K16" s="52"/>
    </row>
    <row r="17" spans="1:11" ht="20.100000000000001" customHeight="1" x14ac:dyDescent="0.25">
      <c r="A17" s="16" t="s">
        <v>13</v>
      </c>
      <c r="B17" s="8"/>
      <c r="C17" s="8"/>
      <c r="E17" s="35"/>
      <c r="F17" s="19"/>
      <c r="G17" s="81" t="s">
        <v>51</v>
      </c>
      <c r="H17" s="50" t="s">
        <v>31</v>
      </c>
      <c r="I17" s="51"/>
      <c r="J17" s="51"/>
      <c r="K17" s="69" t="s">
        <v>56</v>
      </c>
    </row>
    <row r="18" spans="1:11" ht="20.100000000000001" customHeight="1" x14ac:dyDescent="0.25">
      <c r="A18" s="16" t="s">
        <v>14</v>
      </c>
      <c r="B18" s="8"/>
      <c r="C18" s="8"/>
      <c r="D18" s="9"/>
      <c r="E18" s="35"/>
      <c r="F18" s="19"/>
      <c r="G18" s="81" t="s">
        <v>57</v>
      </c>
      <c r="H18" s="50" t="s">
        <v>32</v>
      </c>
      <c r="I18" s="51"/>
      <c r="J18" s="51"/>
      <c r="K18" s="69" t="s">
        <v>58</v>
      </c>
    </row>
    <row r="19" spans="1:11" ht="20.100000000000001" customHeight="1" thickBot="1" x14ac:dyDescent="0.3">
      <c r="A19" s="16" t="s">
        <v>10</v>
      </c>
      <c r="B19" s="37"/>
      <c r="C19" s="37"/>
      <c r="D19" s="9"/>
      <c r="F19" s="39"/>
      <c r="G19" s="82" t="s">
        <v>59</v>
      </c>
      <c r="H19" s="38" t="s">
        <v>30</v>
      </c>
      <c r="I19" s="53"/>
      <c r="J19" s="34"/>
      <c r="K19" s="70">
        <v>1</v>
      </c>
    </row>
    <row r="20" spans="1:11" ht="15" thickTop="1" thickBot="1" x14ac:dyDescent="0.3">
      <c r="A20" s="11"/>
      <c r="B20" s="10"/>
      <c r="C20" s="10"/>
      <c r="D20" s="11"/>
      <c r="E20" s="12"/>
      <c r="F20" s="11"/>
      <c r="G20" s="11"/>
      <c r="H20" s="20"/>
      <c r="I20" s="20"/>
      <c r="J20" s="11"/>
      <c r="K20" s="11"/>
    </row>
    <row r="21" spans="1:11" ht="39" customHeight="1" thickTop="1" x14ac:dyDescent="0.25">
      <c r="A21" s="73" t="s">
        <v>4</v>
      </c>
      <c r="B21" s="74" t="s">
        <v>8</v>
      </c>
      <c r="C21" s="74" t="s">
        <v>23</v>
      </c>
      <c r="D21" s="74" t="s">
        <v>1</v>
      </c>
      <c r="E21" s="75" t="s">
        <v>22</v>
      </c>
      <c r="F21" s="74" t="s">
        <v>5</v>
      </c>
      <c r="G21" s="78" t="s">
        <v>26</v>
      </c>
      <c r="H21" s="107" t="s">
        <v>38</v>
      </c>
      <c r="I21" s="108"/>
      <c r="J21" s="103" t="s">
        <v>18</v>
      </c>
      <c r="K21" s="105" t="s">
        <v>9</v>
      </c>
    </row>
    <row r="22" spans="1:11" ht="13.95" customHeight="1" x14ac:dyDescent="0.25">
      <c r="A22" s="83"/>
      <c r="B22" s="76"/>
      <c r="C22" s="76"/>
      <c r="D22" s="76"/>
      <c r="E22" s="77"/>
      <c r="F22" s="76"/>
      <c r="G22" s="76"/>
      <c r="H22" s="79"/>
      <c r="I22" s="87"/>
      <c r="J22" s="104"/>
      <c r="K22" s="106"/>
    </row>
    <row r="23" spans="1:11" ht="24.9" customHeight="1" x14ac:dyDescent="0.3">
      <c r="A23" s="85">
        <v>1</v>
      </c>
      <c r="B23" s="85" t="s">
        <v>65</v>
      </c>
      <c r="C23" s="85" t="s">
        <v>66</v>
      </c>
      <c r="D23" s="85" t="s">
        <v>67</v>
      </c>
      <c r="E23" s="85" t="s">
        <v>68</v>
      </c>
      <c r="F23" s="85" t="s">
        <v>17</v>
      </c>
      <c r="G23" s="85" t="s">
        <v>69</v>
      </c>
      <c r="H23" s="80"/>
      <c r="I23" s="90"/>
      <c r="J23" s="91"/>
      <c r="K23" s="92"/>
    </row>
    <row r="24" spans="1:11" ht="24.9" customHeight="1" x14ac:dyDescent="0.3">
      <c r="A24" s="85">
        <v>2</v>
      </c>
      <c r="B24" s="85" t="s">
        <v>70</v>
      </c>
      <c r="C24" s="85" t="s">
        <v>71</v>
      </c>
      <c r="D24" s="85" t="s">
        <v>72</v>
      </c>
      <c r="E24" s="85" t="s">
        <v>73</v>
      </c>
      <c r="F24" s="85" t="s">
        <v>17</v>
      </c>
      <c r="G24" s="85" t="s">
        <v>74</v>
      </c>
      <c r="H24" s="80"/>
      <c r="I24" s="93"/>
      <c r="J24" s="91"/>
      <c r="K24" s="92"/>
    </row>
    <row r="25" spans="1:11" ht="24.9" customHeight="1" x14ac:dyDescent="0.3">
      <c r="A25" s="85">
        <v>3</v>
      </c>
      <c r="B25" s="85" t="s">
        <v>75</v>
      </c>
      <c r="C25" s="85" t="s">
        <v>76</v>
      </c>
      <c r="D25" s="85" t="s">
        <v>77</v>
      </c>
      <c r="E25" s="85" t="s">
        <v>78</v>
      </c>
      <c r="F25" s="85" t="s">
        <v>17</v>
      </c>
      <c r="G25" s="85" t="s">
        <v>79</v>
      </c>
      <c r="H25" s="80"/>
      <c r="I25" s="93"/>
      <c r="J25" s="91"/>
      <c r="K25" s="92"/>
    </row>
    <row r="26" spans="1:11" ht="24.9" customHeight="1" x14ac:dyDescent="0.3">
      <c r="A26" s="85">
        <v>4</v>
      </c>
      <c r="B26" s="85" t="s">
        <v>80</v>
      </c>
      <c r="C26" s="85" t="s">
        <v>81</v>
      </c>
      <c r="D26" s="85" t="s">
        <v>82</v>
      </c>
      <c r="E26" s="85" t="s">
        <v>83</v>
      </c>
      <c r="F26" s="85" t="s">
        <v>20</v>
      </c>
      <c r="G26" s="85" t="s">
        <v>84</v>
      </c>
      <c r="H26" s="80"/>
      <c r="I26" s="93"/>
      <c r="J26" s="91"/>
      <c r="K26" s="92"/>
    </row>
    <row r="27" spans="1:11" ht="24.9" customHeight="1" x14ac:dyDescent="0.3">
      <c r="A27" s="85">
        <v>5</v>
      </c>
      <c r="B27" s="85" t="s">
        <v>85</v>
      </c>
      <c r="C27" s="85" t="s">
        <v>86</v>
      </c>
      <c r="D27" s="85" t="s">
        <v>87</v>
      </c>
      <c r="E27" s="85" t="s">
        <v>88</v>
      </c>
      <c r="F27" s="85" t="s">
        <v>20</v>
      </c>
      <c r="G27" s="85" t="s">
        <v>74</v>
      </c>
      <c r="H27" s="80"/>
      <c r="I27" s="93"/>
      <c r="J27" s="91"/>
      <c r="K27" s="92"/>
    </row>
    <row r="28" spans="1:11" ht="24.6" customHeight="1" x14ac:dyDescent="0.3">
      <c r="A28" s="85" t="s">
        <v>93</v>
      </c>
      <c r="B28" s="85" t="s">
        <v>89</v>
      </c>
      <c r="C28" s="85" t="s">
        <v>90</v>
      </c>
      <c r="D28" s="85" t="s">
        <v>91</v>
      </c>
      <c r="E28" s="85" t="s">
        <v>92</v>
      </c>
      <c r="F28" s="85" t="s">
        <v>17</v>
      </c>
      <c r="G28" s="85" t="s">
        <v>69</v>
      </c>
      <c r="H28" s="88"/>
      <c r="I28" s="88"/>
      <c r="J28" s="89"/>
      <c r="K28" s="89"/>
    </row>
    <row r="29" spans="1:11" ht="16.2" thickBot="1" x14ac:dyDescent="0.3">
      <c r="A29" s="86"/>
      <c r="B29" s="86"/>
      <c r="C29" s="86"/>
      <c r="D29" s="86"/>
      <c r="E29" s="86"/>
      <c r="F29" s="86"/>
      <c r="G29" s="86"/>
      <c r="H29" s="21"/>
      <c r="I29" s="21"/>
      <c r="J29" s="22"/>
      <c r="K29" s="22"/>
    </row>
    <row r="30" spans="1:11" ht="15" thickTop="1" x14ac:dyDescent="0.25">
      <c r="A30" s="95" t="s">
        <v>3</v>
      </c>
      <c r="B30" s="96"/>
      <c r="C30" s="96"/>
      <c r="D30" s="96"/>
      <c r="E30" s="49"/>
      <c r="F30" s="49"/>
      <c r="G30" s="97" t="s">
        <v>25</v>
      </c>
      <c r="H30" s="97"/>
      <c r="I30" s="96"/>
      <c r="J30" s="97"/>
      <c r="K30" s="98"/>
    </row>
    <row r="31" spans="1:11" ht="15" customHeight="1" x14ac:dyDescent="0.25">
      <c r="A31" s="61" t="s">
        <v>33</v>
      </c>
      <c r="B31" s="19"/>
      <c r="C31" s="19"/>
      <c r="D31" s="62"/>
      <c r="E31" s="24"/>
      <c r="F31" s="59"/>
      <c r="G31" s="23" t="s">
        <v>21</v>
      </c>
      <c r="H31" s="55">
        <v>4</v>
      </c>
      <c r="I31" s="65"/>
      <c r="J31" s="40" t="s">
        <v>19</v>
      </c>
      <c r="K31" s="68">
        <f>COUNTIF(F23:F27,"ЗМС")</f>
        <v>0</v>
      </c>
    </row>
    <row r="32" spans="1:11" ht="15" customHeight="1" x14ac:dyDescent="0.25">
      <c r="A32" s="61" t="s">
        <v>34</v>
      </c>
      <c r="B32" s="19"/>
      <c r="C32" s="19"/>
      <c r="D32" s="62"/>
      <c r="E32" s="1"/>
      <c r="F32" s="60"/>
      <c r="G32" s="25" t="s">
        <v>43</v>
      </c>
      <c r="H32" s="54">
        <v>6</v>
      </c>
      <c r="I32" s="57"/>
      <c r="J32" s="40" t="s">
        <v>15</v>
      </c>
      <c r="K32" s="68">
        <f>COUNTIF(F23:F27,"МСМК")</f>
        <v>0</v>
      </c>
    </row>
    <row r="33" spans="1:11" ht="15" customHeight="1" x14ac:dyDescent="0.25">
      <c r="A33" s="61" t="s">
        <v>35</v>
      </c>
      <c r="B33" s="19"/>
      <c r="C33" s="19"/>
      <c r="D33" s="62"/>
      <c r="E33" s="1"/>
      <c r="F33" s="60"/>
      <c r="G33" s="25" t="s">
        <v>44</v>
      </c>
      <c r="H33" s="54">
        <f>H34+H35+H37</f>
        <v>6</v>
      </c>
      <c r="I33" s="57"/>
      <c r="J33" s="40" t="s">
        <v>17</v>
      </c>
      <c r="K33" s="68">
        <f>COUNTIF(F23:F27,"МС")</f>
        <v>3</v>
      </c>
    </row>
    <row r="34" spans="1:11" ht="15" customHeight="1" x14ac:dyDescent="0.25">
      <c r="A34" s="61" t="s">
        <v>36</v>
      </c>
      <c r="B34" s="19"/>
      <c r="C34" s="19"/>
      <c r="D34" s="62"/>
      <c r="E34" s="1"/>
      <c r="F34" s="60"/>
      <c r="G34" s="25" t="s">
        <v>39</v>
      </c>
      <c r="H34" s="55">
        <f>COUNT(A23:A27)</f>
        <v>5</v>
      </c>
      <c r="I34" s="56"/>
      <c r="J34" s="40" t="s">
        <v>20</v>
      </c>
      <c r="K34" s="68">
        <f>COUNTIF(F23:F27,"КМС")</f>
        <v>2</v>
      </c>
    </row>
    <row r="35" spans="1:11" ht="15" customHeight="1" x14ac:dyDescent="0.25">
      <c r="A35" s="61"/>
      <c r="B35" s="19"/>
      <c r="C35" s="19"/>
      <c r="D35" s="62"/>
      <c r="E35" s="1"/>
      <c r="F35" s="60"/>
      <c r="G35" s="25" t="s">
        <v>40</v>
      </c>
      <c r="H35" s="55">
        <v>1</v>
      </c>
      <c r="I35" s="56"/>
      <c r="J35" s="71" t="s">
        <v>45</v>
      </c>
      <c r="K35" s="68">
        <f>COUNTIF(F23:F27,"1 сп.р.")</f>
        <v>0</v>
      </c>
    </row>
    <row r="36" spans="1:11" ht="15" customHeight="1" x14ac:dyDescent="0.25">
      <c r="A36" s="61"/>
      <c r="B36" s="19"/>
      <c r="C36" s="19"/>
      <c r="D36" s="62"/>
      <c r="E36" s="1"/>
      <c r="F36" s="60"/>
      <c r="G36" s="25" t="s">
        <v>41</v>
      </c>
      <c r="H36" s="42">
        <f>COUNTIF(A23:A27,"НС")</f>
        <v>0</v>
      </c>
      <c r="I36" s="58"/>
      <c r="J36" s="41" t="s">
        <v>47</v>
      </c>
      <c r="K36" s="68">
        <f>COUNTIF(F23:F27,"2 сп.р.")</f>
        <v>0</v>
      </c>
    </row>
    <row r="37" spans="1:11" ht="15" customHeight="1" x14ac:dyDescent="0.25">
      <c r="A37" s="61"/>
      <c r="B37" s="19"/>
      <c r="C37" s="19"/>
      <c r="D37" s="62"/>
      <c r="E37" s="27"/>
      <c r="F37" s="66"/>
      <c r="G37" s="25" t="s">
        <v>42</v>
      </c>
      <c r="H37" s="42">
        <f>COUNTIF(A23:A27,"ДСКВ")</f>
        <v>0</v>
      </c>
      <c r="I37" s="67"/>
      <c r="J37" s="72" t="s">
        <v>46</v>
      </c>
      <c r="K37" s="68">
        <f>COUNTIF(F23:F27,"3 сп.р.")</f>
        <v>0</v>
      </c>
    </row>
    <row r="38" spans="1:11" x14ac:dyDescent="0.25">
      <c r="A38" s="28"/>
      <c r="K38" s="29"/>
    </row>
    <row r="39" spans="1:11" ht="15.6" x14ac:dyDescent="0.25">
      <c r="A39" s="99" t="s">
        <v>2</v>
      </c>
      <c r="B39" s="100"/>
      <c r="C39" s="100"/>
      <c r="D39" s="100"/>
      <c r="E39" s="101" t="s">
        <v>7</v>
      </c>
      <c r="F39" s="101"/>
      <c r="G39" s="101"/>
      <c r="H39" s="101"/>
      <c r="I39" s="101" t="s">
        <v>37</v>
      </c>
      <c r="J39" s="101"/>
      <c r="K39" s="102"/>
    </row>
    <row r="40" spans="1:11" x14ac:dyDescent="0.25">
      <c r="A40" s="28"/>
      <c r="B40" s="1"/>
      <c r="C40" s="1"/>
      <c r="E40" s="1"/>
      <c r="F40" s="24"/>
      <c r="G40" s="24"/>
      <c r="H40" s="24"/>
      <c r="I40" s="24"/>
      <c r="J40" s="24"/>
      <c r="K40" s="33"/>
    </row>
    <row r="41" spans="1:11" x14ac:dyDescent="0.25">
      <c r="A41" s="30"/>
      <c r="D41" s="31"/>
      <c r="E41" s="63"/>
      <c r="F41" s="31"/>
      <c r="G41" s="31"/>
      <c r="H41" s="64"/>
      <c r="I41" s="64"/>
      <c r="J41" s="31"/>
      <c r="K41" s="32"/>
    </row>
    <row r="42" spans="1:11" x14ac:dyDescent="0.25">
      <c r="A42" s="30"/>
      <c r="D42" s="31"/>
      <c r="E42" s="63"/>
      <c r="F42" s="31"/>
      <c r="G42" s="31"/>
      <c r="H42" s="64"/>
      <c r="I42" s="64"/>
      <c r="J42" s="31"/>
      <c r="K42" s="32"/>
    </row>
    <row r="43" spans="1:11" x14ac:dyDescent="0.25">
      <c r="A43" s="30"/>
      <c r="D43" s="31"/>
      <c r="E43" s="63"/>
      <c r="F43" s="31"/>
      <c r="G43" s="31"/>
      <c r="H43" s="64"/>
      <c r="I43" s="64"/>
      <c r="J43" s="31"/>
      <c r="K43" s="32"/>
    </row>
    <row r="44" spans="1:11" x14ac:dyDescent="0.25">
      <c r="A44" s="30"/>
      <c r="D44" s="31"/>
      <c r="E44" s="63"/>
      <c r="F44" s="31"/>
      <c r="G44" s="31"/>
      <c r="H44" s="64"/>
      <c r="I44" s="64"/>
      <c r="J44" s="31"/>
      <c r="K44" s="32"/>
    </row>
    <row r="45" spans="1:11" ht="16.2" thickBot="1" x14ac:dyDescent="0.3">
      <c r="A45" s="109" t="str">
        <f>G18</f>
        <v>БУКОВА О.Ю.(IК, г. Пенза)</v>
      </c>
      <c r="B45" s="110"/>
      <c r="C45" s="110"/>
      <c r="D45" s="110"/>
      <c r="E45" s="110" t="str">
        <f>G17</f>
        <v>БОЯРОВ В.В. (ВК, г. Саранск)</v>
      </c>
      <c r="F45" s="110"/>
      <c r="G45" s="110"/>
      <c r="H45" s="110"/>
      <c r="I45" s="110" t="str">
        <f>G19</f>
        <v>КОЧЕТКОВ Д.А. (ВК, г. Саранск)</v>
      </c>
      <c r="J45" s="110"/>
      <c r="K45" s="111"/>
    </row>
    <row r="46" spans="1:11" ht="14.4" thickTop="1" x14ac:dyDescent="0.25"/>
    <row r="47" spans="1:11" ht="18" x14ac:dyDescent="0.25">
      <c r="A47" s="45"/>
      <c r="B47" s="46"/>
      <c r="C47" s="46"/>
      <c r="D47" s="45"/>
      <c r="E47" s="47"/>
      <c r="F47" s="45"/>
      <c r="G47" s="45"/>
      <c r="H47" s="48"/>
      <c r="I47" s="48"/>
      <c r="J47" s="45"/>
      <c r="K47" s="45"/>
    </row>
    <row r="48" spans="1:11" ht="21" x14ac:dyDescent="0.25">
      <c r="A48" s="43"/>
      <c r="B48" s="43"/>
      <c r="C48" s="44"/>
      <c r="D48" s="94"/>
      <c r="E48" s="94"/>
      <c r="F48" s="94"/>
      <c r="G48" s="94"/>
    </row>
    <row r="49" spans="4:4" ht="18" x14ac:dyDescent="0.25">
      <c r="D49" s="45"/>
    </row>
  </sheetData>
  <autoFilter ref="A22:G22">
    <sortState ref="A23:G31">
      <sortCondition ref="A22"/>
    </sortState>
  </autoFilter>
  <mergeCells count="28">
    <mergeCell ref="A13:D13"/>
    <mergeCell ref="A14:D14"/>
    <mergeCell ref="A15:G15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H15:K15"/>
    <mergeCell ref="J21:J22"/>
    <mergeCell ref="K21:K22"/>
    <mergeCell ref="H21:I21"/>
    <mergeCell ref="A45:D45"/>
    <mergeCell ref="E45:H45"/>
    <mergeCell ref="I45:K45"/>
    <mergeCell ref="D48:G48"/>
    <mergeCell ref="A30:D30"/>
    <mergeCell ref="G30:K30"/>
    <mergeCell ref="A39:D39"/>
    <mergeCell ref="E39:H39"/>
    <mergeCell ref="I39:K39"/>
  </mergeCells>
  <printOptions horizontalCentered="1"/>
  <pageMargins left="0.19685039370078741" right="0.19685039370078741" top="0.31496062992125984" bottom="0.31496062992125984" header="0.15748031496062992" footer="0.15748031496062992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 26.04 КЛАССИК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2024-09-21T11:08:31Z</cp:lastPrinted>
  <dcterms:created xsi:type="dcterms:W3CDTF">1996-10-08T23:32:33Z</dcterms:created>
  <dcterms:modified xsi:type="dcterms:W3CDTF">2024-09-21T11:43:04Z</dcterms:modified>
</cp:coreProperties>
</file>