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8" yWindow="-108" windowWidth="19440" windowHeight="12576" tabRatio="789"/>
  </bookViews>
  <sheets>
    <sheet name="ВС 26.04 КЛАССИК" sheetId="127" r:id="rId1"/>
  </sheets>
  <definedNames>
    <definedName name="_xlnm._FilterDatabase" localSheetId="0" hidden="1">'ВС 26.04 КЛАССИК'!$A$22:$G$22</definedName>
  </definedNames>
  <calcPr calcId="145621"/>
</workbook>
</file>

<file path=xl/calcChain.xml><?xml version="1.0" encoding="utf-8"?>
<calcChain xmlns="http://schemas.openxmlformats.org/spreadsheetml/2006/main">
  <c r="I63" i="127" l="1"/>
  <c r="E63" i="127"/>
  <c r="A63" i="127"/>
  <c r="K55" i="127"/>
  <c r="H55" i="127"/>
  <c r="K54" i="127"/>
  <c r="H54" i="127"/>
  <c r="K53" i="127"/>
  <c r="H53" i="127"/>
  <c r="K52" i="127"/>
  <c r="H52" i="127"/>
  <c r="K51" i="127"/>
  <c r="K50" i="127"/>
  <c r="K49" i="127"/>
  <c r="H51" i="127" l="1"/>
  <c r="H50" i="127" s="1"/>
</calcChain>
</file>

<file path=xl/sharedStrings.xml><?xml version="1.0" encoding="utf-8"?>
<sst xmlns="http://schemas.openxmlformats.org/spreadsheetml/2006/main" count="211" uniqueCount="168">
  <si>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</si>
  <si>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</si>
  <si>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</si>
  <si>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</si>
  <si>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</si>
  <si>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</si>
  <si>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</si>
  <si>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</si>
  <si>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</si>
  <si>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</si>
  <si>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</si>
  <si>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</si>
  <si>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</si>
  <si>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</si>
  <si>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</si>
  <si>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</si>
  <si>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</si>
  <si>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</si>
  <si>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</si>
  <si>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</si>
  <si>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</si>
  <si>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</si>
  <si>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</si>
  <si>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</si>
  <si>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</si>
  <si>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</si>
  <si>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</si>
  <si>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</si>
  <si>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</si>
  <si>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</si>
  <si>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</si>
  <si>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</si>
  <si>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</si>
  <si>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</si>
  <si>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</si>
  <si>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</si>
  <si>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</si>
  <si>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</si>
  <si>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</si>
  <si>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</si>
  <si>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</si>
  <si>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</si>
  <si>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</si>
  <si>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</si>
  <si>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</si>
  <si>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</si>
  <si>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</si>
  <si>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</si>
  <si>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</si>
  <si>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</si>
  <si>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Юноши 13-14 лет</t>
  </si>
  <si>
    <t>ЧЕРНЫШОВ М.Ю. (г.Пенза)</t>
  </si>
  <si>
    <t>№ ВРВС: 0080011611Я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</si>
  <si>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</si>
  <si>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</si>
  <si>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БУКОВА О.Ю.(IК, г. Пенза)</t>
  </si>
  <si>
    <t>КОЧЕТКОВ Д.А. (ВК, г. Саранск)</t>
  </si>
  <si>
    <t>ДЕПАРТАМЕНТ ФИЗИЧЕСКОЙ КУЛЬТУРЫ И СПОРТА БРЯНСКОЙ ОБЛАСТИ</t>
  </si>
  <si>
    <t>РОО"ФЕДЕРАЦИЯ ВЕЛОСИПЕДНОГО СПОРТА БРЯНСКОЙ ОБЛАСТИ"</t>
  </si>
  <si>
    <t>МЕСТО ПРОВЕДЕНИЯ: г.Брянск</t>
  </si>
  <si>
    <t>№ ЕКП 2024: 2008320021019379</t>
  </si>
  <si>
    <t>ДЫШАКОВ А.С. (ВК, г. Москва)</t>
  </si>
  <si>
    <t>2,7 м</t>
  </si>
  <si>
    <t>350 м</t>
  </si>
  <si>
    <t>ДАТА ПРОВЕДЕНИЯ: 15 июня 2024г.</t>
  </si>
  <si>
    <t>538</t>
  </si>
  <si>
    <t>10116101405</t>
  </si>
  <si>
    <t>Иванов Егор</t>
  </si>
  <si>
    <t>20.03.2010</t>
  </si>
  <si>
    <t>Москва</t>
  </si>
  <si>
    <t>337</t>
  </si>
  <si>
    <t>10173535068</t>
  </si>
  <si>
    <t>Соболев Александр</t>
  </si>
  <si>
    <t>27.08.2010</t>
  </si>
  <si>
    <t>Брянская обл.</t>
  </si>
  <si>
    <t>674</t>
  </si>
  <si>
    <t>10095124244</t>
  </si>
  <si>
    <t>Фомин Андрей</t>
  </si>
  <si>
    <t>30.04.2011</t>
  </si>
  <si>
    <t>567</t>
  </si>
  <si>
    <t>10075375650</t>
  </si>
  <si>
    <t>Алексеев Николай</t>
  </si>
  <si>
    <t>14.02.2010</t>
  </si>
  <si>
    <t>511</t>
  </si>
  <si>
    <t>10080303553</t>
  </si>
  <si>
    <t>Колдаев Максим</t>
  </si>
  <si>
    <t>18.01.2011</t>
  </si>
  <si>
    <t>1 сп.юн.р.</t>
  </si>
  <si>
    <t>239</t>
  </si>
  <si>
    <t>10120949482</t>
  </si>
  <si>
    <t>Трусов Владимир</t>
  </si>
  <si>
    <t>20.02.2010</t>
  </si>
  <si>
    <t>Московская обл.</t>
  </si>
  <si>
    <t>318</t>
  </si>
  <si>
    <t>10138841639</t>
  </si>
  <si>
    <t>Гафыкин Сергей</t>
  </si>
  <si>
    <t>24.01.2010</t>
  </si>
  <si>
    <t>369</t>
  </si>
  <si>
    <t>10145018115</t>
  </si>
  <si>
    <t>Терешкин Матвей</t>
  </si>
  <si>
    <t>31.03.2011</t>
  </si>
  <si>
    <t>324</t>
  </si>
  <si>
    <t>10094217494</t>
  </si>
  <si>
    <t xml:space="preserve">Карев Игорь </t>
  </si>
  <si>
    <t>11.12.2010</t>
  </si>
  <si>
    <t>504</t>
  </si>
  <si>
    <t>10093532131</t>
  </si>
  <si>
    <t>Баскаков Семён</t>
  </si>
  <si>
    <t>12.10.2010</t>
  </si>
  <si>
    <t>333</t>
  </si>
  <si>
    <t>10137536078</t>
  </si>
  <si>
    <t>Демин Михаил</t>
  </si>
  <si>
    <t>24.07.2010</t>
  </si>
  <si>
    <t>90</t>
  </si>
  <si>
    <t>10152916238</t>
  </si>
  <si>
    <t>Шмыров Сергей</t>
  </si>
  <si>
    <t>15.06.2010</t>
  </si>
  <si>
    <t>Санкт-Петербург</t>
  </si>
  <si>
    <t>517</t>
  </si>
  <si>
    <t>10093887896</t>
  </si>
  <si>
    <t>Белан Никита</t>
  </si>
  <si>
    <t>26.07.2011</t>
  </si>
  <si>
    <t>340</t>
  </si>
  <si>
    <t>10141468218</t>
  </si>
  <si>
    <t xml:space="preserve">Костиков Матвей </t>
  </si>
  <si>
    <t>03.08.2010</t>
  </si>
  <si>
    <t>515</t>
  </si>
  <si>
    <t>10116101607</t>
  </si>
  <si>
    <t>Ким Владислав</t>
  </si>
  <si>
    <t>24.11.2011</t>
  </si>
  <si>
    <t>50</t>
  </si>
  <si>
    <t>10094560129</t>
  </si>
  <si>
    <t>Кондратов Егор</t>
  </si>
  <si>
    <t>06.11.2010</t>
  </si>
  <si>
    <t>329</t>
  </si>
  <si>
    <t>10093887391</t>
  </si>
  <si>
    <t>Бойко Александр</t>
  </si>
  <si>
    <t>17.09.2011</t>
  </si>
  <si>
    <t>339</t>
  </si>
  <si>
    <t>10143218965</t>
  </si>
  <si>
    <t>Асташин Владислав</t>
  </si>
  <si>
    <t>29.09.2011</t>
  </si>
  <si>
    <t>б/р</t>
  </si>
  <si>
    <t>328</t>
  </si>
  <si>
    <t>10141494991</t>
  </si>
  <si>
    <t>Волков Михаил</t>
  </si>
  <si>
    <t>05.12.2011</t>
  </si>
  <si>
    <t>334</t>
  </si>
  <si>
    <t>10143259280</t>
  </si>
  <si>
    <t>Попов Георгий</t>
  </si>
  <si>
    <t>14.07.2010</t>
  </si>
  <si>
    <t>241</t>
  </si>
  <si>
    <t>10130344237</t>
  </si>
  <si>
    <t>Климов Даниил</t>
  </si>
  <si>
    <t>25.12.2010</t>
  </si>
  <si>
    <t>301</t>
  </si>
  <si>
    <t>10141475086</t>
  </si>
  <si>
    <t>Колганов Семен</t>
  </si>
  <si>
    <t>18.08.2010</t>
  </si>
  <si>
    <t>550</t>
  </si>
  <si>
    <t>10119354541</t>
  </si>
  <si>
    <t>Галушко Денис</t>
  </si>
  <si>
    <t>21.06.2010</t>
  </si>
  <si>
    <t>541</t>
  </si>
  <si>
    <t>10115964187</t>
  </si>
  <si>
    <t>Зотов Федор</t>
  </si>
  <si>
    <t>23.08.2011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</si>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</sst>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2"/>
      <color indexed="8"/>
      <name val="Times New Roman Cyr"/>
      <charset val="204"/>
    </font>
    <font>
      <sz val="11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8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8" applyFont="1" applyFill="1" applyBorder="1" applyAlignment="1">
      <alignment horizontal="center" vertical="center" wrapText="1"/>
    </xf>
    <xf numFmtId="14" fontId="16" fillId="2" borderId="15" xfId="8" applyNumberFormat="1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16" fillId="2" borderId="35" xfId="8" applyFont="1" applyFill="1" applyBorder="1" applyAlignment="1">
      <alignment horizontal="center" vertical="center" wrapText="1"/>
    </xf>
    <xf numFmtId="14" fontId="16" fillId="2" borderId="35" xfId="8" applyNumberFormat="1" applyFont="1" applyFill="1" applyBorder="1" applyAlignment="1">
      <alignment horizontal="center" vertical="center" wrapText="1"/>
    </xf>
    <xf numFmtId="0" fontId="16" fillId="2" borderId="36" xfId="8" applyFont="1" applyFill="1" applyBorder="1" applyAlignment="1">
      <alignment horizontal="center" vertical="center" wrapText="1"/>
    </xf>
    <xf numFmtId="0" fontId="16" fillId="2" borderId="37" xfId="8" applyFont="1" applyFill="1" applyBorder="1" applyAlignment="1">
      <alignment horizontal="center" vertical="center" wrapText="1"/>
    </xf>
    <xf numFmtId="0" fontId="8" fillId="0" borderId="22" xfId="2" applyFont="1" applyBorder="1" applyAlignment="1">
      <alignment vertical="center"/>
    </xf>
    <xf numFmtId="14" fontId="16" fillId="2" borderId="0" xfId="8" applyNumberFormat="1" applyFont="1" applyFill="1" applyAlignment="1">
      <alignment horizontal="center" vertical="center" wrapText="1"/>
    </xf>
    <xf numFmtId="0" fontId="8" fillId="0" borderId="28" xfId="2" applyFont="1" applyBorder="1" applyAlignment="1">
      <alignment horizontal="center" vertical="center" wrapText="1"/>
    </xf>
    <xf numFmtId="0" fontId="16" fillId="2" borderId="38" xfId="2" applyFont="1" applyFill="1" applyBorder="1" applyAlignment="1">
      <alignment horizontal="center" vertical="center"/>
    </xf>
    <xf numFmtId="14" fontId="16" fillId="2" borderId="39" xfId="8" applyNumberFormat="1" applyFont="1" applyFill="1" applyBorder="1" applyAlignment="1">
      <alignment horizontal="center" vertical="center" wrapText="1"/>
    </xf>
    <xf numFmtId="0" fontId="8" fillId="0" borderId="28" xfId="2" applyFont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165" fontId="11" fillId="0" borderId="28" xfId="2" applyNumberFormat="1" applyFont="1" applyFill="1" applyBorder="1" applyAlignment="1">
      <alignment vertical="center"/>
    </xf>
    <xf numFmtId="165" fontId="13" fillId="0" borderId="28" xfId="2" applyNumberFormat="1" applyFont="1" applyFill="1" applyBorder="1" applyAlignment="1">
      <alignment vertical="center"/>
    </xf>
    <xf numFmtId="165" fontId="13" fillId="0" borderId="28" xfId="2" applyNumberFormat="1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49" fontId="8" fillId="0" borderId="0" xfId="2" applyNumberFormat="1" applyFont="1" applyAlignment="1">
      <alignment horizontal="center" vertical="center"/>
    </xf>
    <xf numFmtId="49" fontId="8" fillId="0" borderId="3" xfId="2" applyNumberFormat="1" applyFont="1" applyBorder="1" applyAlignment="1">
      <alignment horizontal="center" vertical="center"/>
    </xf>
    <xf numFmtId="0" fontId="8" fillId="0" borderId="13" xfId="2" applyFont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0" fontId="22" fillId="0" borderId="28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5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40" xfId="2" applyFont="1" applyFill="1" applyBorder="1" applyAlignment="1">
      <alignment horizontal="center" vertical="center" wrapText="1"/>
    </xf>
    <xf numFmtId="0" fontId="16" fillId="2" borderId="22" xfId="8" applyFont="1" applyFill="1" applyBorder="1" applyAlignment="1">
      <alignment horizontal="center" vertical="center" wrapText="1"/>
    </xf>
    <xf numFmtId="0" fontId="16" fillId="2" borderId="34" xfId="8" applyFont="1" applyFill="1" applyBorder="1" applyAlignment="1">
      <alignment horizontal="center" vertical="center" wrapText="1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3" fillId="0" borderId="28" xfId="0" applyFont="1" applyFill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0</xdr:row>
      <xdr:rowOff>60960</xdr:rowOff>
    </xdr:from>
    <xdr:to>
      <xdr:col>2</xdr:col>
      <xdr:colOff>60537</xdr:colOff>
      <xdr:row>3</xdr:row>
      <xdr:rowOff>240877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F08D7AC4-1582-4E79-BFE3-8B1E2301D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view="pageBreakPreview" topLeftCell="A10" zoomScaleNormal="100" zoomScaleSheetLayoutView="100" workbookViewId="0">
      <selection activeCell="H51" sqref="H51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3.6640625" style="36" customWidth="1"/>
    <col min="7" max="7" width="31.109375" style="2" customWidth="1"/>
    <col min="8" max="8" width="13.88671875" style="31" customWidth="1"/>
    <col min="9" max="9" width="11.554687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42" t="s">
        <v>28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ht="21" x14ac:dyDescent="0.25">
      <c r="A2" s="142" t="s">
        <v>27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1" ht="21" x14ac:dyDescent="0.25">
      <c r="A3" s="142" t="s">
        <v>57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1" ht="21" x14ac:dyDescent="0.25">
      <c r="A4" s="142" t="s">
        <v>58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</row>
    <row r="5" spans="1:11" ht="21" x14ac:dyDescent="0.25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</row>
    <row r="6" spans="1:11" ht="28.8" x14ac:dyDescent="0.25">
      <c r="A6" s="136" t="s">
        <v>49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</row>
    <row r="7" spans="1:11" ht="21" x14ac:dyDescent="0.25">
      <c r="A7" s="137" t="s">
        <v>11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1" ht="21.6" thickBot="1" x14ac:dyDescent="0.3">
      <c r="A8" s="138" t="s">
        <v>24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</row>
    <row r="9" spans="1:11" ht="18.600000000000001" thickTop="1" x14ac:dyDescent="0.25">
      <c r="A9" s="139" t="s">
        <v>16</v>
      </c>
      <c r="B9" s="140"/>
      <c r="C9" s="140"/>
      <c r="D9" s="140"/>
      <c r="E9" s="140"/>
      <c r="F9" s="140"/>
      <c r="G9" s="140"/>
      <c r="H9" s="140"/>
      <c r="I9" s="140"/>
      <c r="J9" s="140"/>
      <c r="K9" s="141"/>
    </row>
    <row r="10" spans="1:11" ht="18" x14ac:dyDescent="0.25">
      <c r="A10" s="110" t="s">
        <v>45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2"/>
    </row>
    <row r="11" spans="1:11" ht="18" x14ac:dyDescent="0.25">
      <c r="A11" s="110" t="s">
        <v>50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2"/>
    </row>
    <row r="12" spans="1:11" ht="21" x14ac:dyDescent="0.25">
      <c r="A12" s="133" t="s">
        <v>24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5"/>
    </row>
    <row r="13" spans="1:11" ht="15.6" x14ac:dyDescent="0.25">
      <c r="A13" s="123" t="s">
        <v>59</v>
      </c>
      <c r="B13" s="124"/>
      <c r="C13" s="124"/>
      <c r="D13" s="124"/>
      <c r="E13" s="3"/>
      <c r="F13" s="100" t="s">
        <v>53</v>
      </c>
      <c r="G13" s="100"/>
      <c r="H13" s="16"/>
      <c r="I13" s="16"/>
      <c r="J13" s="4"/>
      <c r="K13" s="5" t="s">
        <v>52</v>
      </c>
    </row>
    <row r="14" spans="1:11" ht="15.6" x14ac:dyDescent="0.25">
      <c r="A14" s="125" t="s">
        <v>64</v>
      </c>
      <c r="B14" s="126"/>
      <c r="C14" s="126"/>
      <c r="D14" s="126"/>
      <c r="E14" s="6"/>
      <c r="F14" s="41" t="s">
        <v>54</v>
      </c>
      <c r="G14" s="41"/>
      <c r="H14" s="17"/>
      <c r="I14" s="17"/>
      <c r="J14" s="7"/>
      <c r="K14" s="8" t="s">
        <v>60</v>
      </c>
    </row>
    <row r="15" spans="1:11" ht="14.4" x14ac:dyDescent="0.25">
      <c r="A15" s="127" t="s">
        <v>6</v>
      </c>
      <c r="B15" s="128"/>
      <c r="C15" s="128"/>
      <c r="D15" s="128"/>
      <c r="E15" s="128"/>
      <c r="F15" s="128"/>
      <c r="G15" s="129"/>
      <c r="H15" s="130" t="s">
        <v>0</v>
      </c>
      <c r="I15" s="131"/>
      <c r="J15" s="131"/>
      <c r="K15" s="132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51</v>
      </c>
      <c r="H16" s="53" t="s">
        <v>29</v>
      </c>
      <c r="I16" s="54"/>
      <c r="J16" s="54"/>
      <c r="K16" s="55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6" t="s">
        <v>61</v>
      </c>
      <c r="H17" s="53" t="s">
        <v>31</v>
      </c>
      <c r="I17" s="54"/>
      <c r="J17" s="54"/>
      <c r="K17" s="71" t="s">
        <v>62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6" t="s">
        <v>55</v>
      </c>
      <c r="H18" s="53" t="s">
        <v>32</v>
      </c>
      <c r="I18" s="54"/>
      <c r="J18" s="54"/>
      <c r="K18" s="71" t="s">
        <v>63</v>
      </c>
    </row>
    <row r="19" spans="1:11" ht="15" thickBot="1" x14ac:dyDescent="0.3">
      <c r="A19" s="18" t="s">
        <v>10</v>
      </c>
      <c r="B19" s="42"/>
      <c r="C19" s="42"/>
      <c r="D19" s="21"/>
      <c r="F19" s="99"/>
      <c r="G19" s="57" t="s">
        <v>56</v>
      </c>
      <c r="H19" s="43" t="s">
        <v>30</v>
      </c>
      <c r="I19" s="58"/>
      <c r="J19" s="39"/>
      <c r="K19" s="72">
        <v>1</v>
      </c>
    </row>
    <row r="20" spans="1:11" ht="15" thickTop="1" thickBot="1" x14ac:dyDescent="0.3">
      <c r="A20" s="12"/>
      <c r="B20" s="11"/>
      <c r="C20" s="11"/>
      <c r="D20" s="12"/>
      <c r="E20" s="13"/>
      <c r="F20" s="11"/>
      <c r="G20" s="86"/>
      <c r="H20" s="22"/>
      <c r="I20" s="22"/>
      <c r="J20" s="12"/>
      <c r="K20" s="12"/>
    </row>
    <row r="21" spans="1:11" ht="28.2" customHeight="1" thickTop="1" x14ac:dyDescent="0.25">
      <c r="A21" s="78" t="s">
        <v>4</v>
      </c>
      <c r="B21" s="79" t="s">
        <v>8</v>
      </c>
      <c r="C21" s="79" t="s">
        <v>23</v>
      </c>
      <c r="D21" s="79" t="s">
        <v>1</v>
      </c>
      <c r="E21" s="80" t="s">
        <v>22</v>
      </c>
      <c r="F21" s="81" t="s">
        <v>5</v>
      </c>
      <c r="G21" s="84" t="s">
        <v>26</v>
      </c>
      <c r="H21" s="121" t="s">
        <v>38</v>
      </c>
      <c r="I21" s="122"/>
      <c r="J21" s="117" t="s">
        <v>18</v>
      </c>
      <c r="K21" s="119" t="s">
        <v>9</v>
      </c>
    </row>
    <row r="22" spans="1:11" ht="13.95" customHeight="1" x14ac:dyDescent="0.25">
      <c r="A22" s="89"/>
      <c r="B22" s="82"/>
      <c r="C22" s="82"/>
      <c r="D22" s="82"/>
      <c r="E22" s="83"/>
      <c r="F22" s="85"/>
      <c r="G22" s="82"/>
      <c r="H22" s="87"/>
      <c r="I22" s="90"/>
      <c r="J22" s="118"/>
      <c r="K22" s="120"/>
    </row>
    <row r="23" spans="1:11" ht="15.6" x14ac:dyDescent="0.3">
      <c r="A23" s="101">
        <v>1</v>
      </c>
      <c r="B23" s="143" t="s">
        <v>65</v>
      </c>
      <c r="C23" s="143" t="s">
        <v>66</v>
      </c>
      <c r="D23" s="143" t="s">
        <v>67</v>
      </c>
      <c r="E23" s="143" t="s">
        <v>68</v>
      </c>
      <c r="F23" s="143" t="s">
        <v>46</v>
      </c>
      <c r="G23" s="143" t="s">
        <v>69</v>
      </c>
      <c r="H23" s="93"/>
      <c r="I23" s="94"/>
      <c r="J23" s="91"/>
      <c r="K23" s="88"/>
    </row>
    <row r="24" spans="1:11" ht="15.6" x14ac:dyDescent="0.3">
      <c r="A24" s="101">
        <v>2</v>
      </c>
      <c r="B24" s="143" t="s">
        <v>70</v>
      </c>
      <c r="C24" s="143" t="s">
        <v>71</v>
      </c>
      <c r="D24" s="143" t="s">
        <v>72</v>
      </c>
      <c r="E24" s="143" t="s">
        <v>73</v>
      </c>
      <c r="F24" s="143" t="s">
        <v>48</v>
      </c>
      <c r="G24" s="143" t="s">
        <v>74</v>
      </c>
      <c r="H24" s="93"/>
      <c r="I24" s="95"/>
      <c r="J24" s="91"/>
      <c r="K24" s="88"/>
    </row>
    <row r="25" spans="1:11" ht="15.6" x14ac:dyDescent="0.3">
      <c r="A25" s="101">
        <v>3</v>
      </c>
      <c r="B25" s="143" t="s">
        <v>75</v>
      </c>
      <c r="C25" s="143" t="s">
        <v>76</v>
      </c>
      <c r="D25" s="143" t="s">
        <v>77</v>
      </c>
      <c r="E25" s="143" t="s">
        <v>78</v>
      </c>
      <c r="F25" s="143" t="s">
        <v>47</v>
      </c>
      <c r="G25" s="143" t="s">
        <v>69</v>
      </c>
      <c r="H25" s="93"/>
      <c r="I25" s="95"/>
      <c r="J25" s="73"/>
      <c r="K25" s="74"/>
    </row>
    <row r="26" spans="1:11" ht="15.6" x14ac:dyDescent="0.3">
      <c r="A26" s="101">
        <v>4</v>
      </c>
      <c r="B26" s="143" t="s">
        <v>79</v>
      </c>
      <c r="C26" s="143" t="s">
        <v>80</v>
      </c>
      <c r="D26" s="143" t="s">
        <v>81</v>
      </c>
      <c r="E26" s="143" t="s">
        <v>82</v>
      </c>
      <c r="F26" s="143" t="s">
        <v>46</v>
      </c>
      <c r="G26" s="143" t="s">
        <v>69</v>
      </c>
      <c r="H26" s="93"/>
      <c r="I26" s="95"/>
      <c r="J26" s="73"/>
      <c r="K26" s="74"/>
    </row>
    <row r="27" spans="1:11" ht="15.6" x14ac:dyDescent="0.3">
      <c r="A27" s="101">
        <v>5</v>
      </c>
      <c r="B27" s="143" t="s">
        <v>83</v>
      </c>
      <c r="C27" s="143" t="s">
        <v>84</v>
      </c>
      <c r="D27" s="143" t="s">
        <v>85</v>
      </c>
      <c r="E27" s="143" t="s">
        <v>86</v>
      </c>
      <c r="F27" s="143" t="s">
        <v>87</v>
      </c>
      <c r="G27" s="143" t="s">
        <v>69</v>
      </c>
      <c r="H27" s="93"/>
      <c r="I27" s="95"/>
      <c r="J27" s="73"/>
      <c r="K27" s="74"/>
    </row>
    <row r="28" spans="1:11" ht="15.6" x14ac:dyDescent="0.3">
      <c r="A28" s="101">
        <v>6</v>
      </c>
      <c r="B28" s="143" t="s">
        <v>88</v>
      </c>
      <c r="C28" s="143" t="s">
        <v>89</v>
      </c>
      <c r="D28" s="143" t="s">
        <v>90</v>
      </c>
      <c r="E28" s="143" t="s">
        <v>91</v>
      </c>
      <c r="F28" s="143" t="s">
        <v>48</v>
      </c>
      <c r="G28" s="143" t="s">
        <v>92</v>
      </c>
      <c r="H28" s="93"/>
      <c r="I28" s="95"/>
      <c r="J28" s="73"/>
      <c r="K28" s="74"/>
    </row>
    <row r="29" spans="1:11" ht="15.6" x14ac:dyDescent="0.3">
      <c r="A29" s="101">
        <v>7</v>
      </c>
      <c r="B29" s="143" t="s">
        <v>93</v>
      </c>
      <c r="C29" s="143" t="s">
        <v>94</v>
      </c>
      <c r="D29" s="143" t="s">
        <v>95</v>
      </c>
      <c r="E29" s="143" t="s">
        <v>96</v>
      </c>
      <c r="F29" s="143" t="s">
        <v>48</v>
      </c>
      <c r="G29" s="143" t="s">
        <v>74</v>
      </c>
      <c r="H29" s="93"/>
      <c r="I29" s="95"/>
      <c r="J29" s="73"/>
      <c r="K29" s="74"/>
    </row>
    <row r="30" spans="1:11" ht="15.6" x14ac:dyDescent="0.3">
      <c r="A30" s="101">
        <v>8</v>
      </c>
      <c r="B30" s="143" t="s">
        <v>97</v>
      </c>
      <c r="C30" s="143" t="s">
        <v>98</v>
      </c>
      <c r="D30" s="143" t="s">
        <v>99</v>
      </c>
      <c r="E30" s="143" t="s">
        <v>100</v>
      </c>
      <c r="F30" s="143" t="s">
        <v>48</v>
      </c>
      <c r="G30" s="143" t="s">
        <v>74</v>
      </c>
      <c r="H30" s="93"/>
      <c r="I30" s="95"/>
      <c r="J30" s="73"/>
      <c r="K30" s="74"/>
    </row>
    <row r="31" spans="1:11" ht="15.6" x14ac:dyDescent="0.3">
      <c r="A31" s="101">
        <v>9</v>
      </c>
      <c r="B31" s="143" t="s">
        <v>101</v>
      </c>
      <c r="C31" s="143" t="s">
        <v>102</v>
      </c>
      <c r="D31" s="143" t="s">
        <v>103</v>
      </c>
      <c r="E31" s="143" t="s">
        <v>104</v>
      </c>
      <c r="F31" s="143" t="s">
        <v>47</v>
      </c>
      <c r="G31" s="143" t="s">
        <v>74</v>
      </c>
      <c r="H31" s="93"/>
      <c r="I31" s="95"/>
      <c r="J31" s="73"/>
      <c r="K31" s="74"/>
    </row>
    <row r="32" spans="1:11" ht="15.6" x14ac:dyDescent="0.3">
      <c r="A32" s="101">
        <v>10</v>
      </c>
      <c r="B32" s="143" t="s">
        <v>105</v>
      </c>
      <c r="C32" s="143" t="s">
        <v>106</v>
      </c>
      <c r="D32" s="143" t="s">
        <v>107</v>
      </c>
      <c r="E32" s="143" t="s">
        <v>108</v>
      </c>
      <c r="F32" s="143" t="s">
        <v>46</v>
      </c>
      <c r="G32" s="143" t="s">
        <v>69</v>
      </c>
      <c r="H32" s="93"/>
      <c r="I32" s="95"/>
      <c r="J32" s="73"/>
      <c r="K32" s="74"/>
    </row>
    <row r="33" spans="1:11" ht="15.6" x14ac:dyDescent="0.3">
      <c r="A33" s="101">
        <v>11</v>
      </c>
      <c r="B33" s="143" t="s">
        <v>109</v>
      </c>
      <c r="C33" s="143" t="s">
        <v>110</v>
      </c>
      <c r="D33" s="143" t="s">
        <v>111</v>
      </c>
      <c r="E33" s="143" t="s">
        <v>112</v>
      </c>
      <c r="F33" s="143" t="s">
        <v>48</v>
      </c>
      <c r="G33" s="143" t="s">
        <v>74</v>
      </c>
      <c r="H33" s="93"/>
      <c r="I33" s="95"/>
      <c r="J33" s="73"/>
      <c r="K33" s="74"/>
    </row>
    <row r="34" spans="1:11" ht="15.6" x14ac:dyDescent="0.3">
      <c r="A34" s="101">
        <v>12</v>
      </c>
      <c r="B34" s="143" t="s">
        <v>113</v>
      </c>
      <c r="C34" s="143" t="s">
        <v>114</v>
      </c>
      <c r="D34" s="143" t="s">
        <v>115</v>
      </c>
      <c r="E34" s="143" t="s">
        <v>116</v>
      </c>
      <c r="F34" s="143" t="s">
        <v>46</v>
      </c>
      <c r="G34" s="143" t="s">
        <v>117</v>
      </c>
      <c r="H34" s="93"/>
      <c r="I34" s="95"/>
      <c r="J34" s="73"/>
      <c r="K34" s="74"/>
    </row>
    <row r="35" spans="1:11" ht="15.6" x14ac:dyDescent="0.3">
      <c r="A35" s="101">
        <v>13</v>
      </c>
      <c r="B35" s="143" t="s">
        <v>118</v>
      </c>
      <c r="C35" s="143" t="s">
        <v>119</v>
      </c>
      <c r="D35" s="143" t="s">
        <v>120</v>
      </c>
      <c r="E35" s="143" t="s">
        <v>121</v>
      </c>
      <c r="F35" s="143" t="s">
        <v>87</v>
      </c>
      <c r="G35" s="143" t="s">
        <v>69</v>
      </c>
      <c r="H35" s="93"/>
      <c r="I35" s="95"/>
      <c r="J35" s="73"/>
      <c r="K35" s="74"/>
    </row>
    <row r="36" spans="1:11" ht="19.95" customHeight="1" x14ac:dyDescent="0.3">
      <c r="A36" s="101">
        <v>14</v>
      </c>
      <c r="B36" s="143" t="s">
        <v>122</v>
      </c>
      <c r="C36" s="143" t="s">
        <v>123</v>
      </c>
      <c r="D36" s="143" t="s">
        <v>124</v>
      </c>
      <c r="E36" s="143" t="s">
        <v>125</v>
      </c>
      <c r="F36" s="143" t="s">
        <v>48</v>
      </c>
      <c r="G36" s="143" t="s">
        <v>74</v>
      </c>
      <c r="H36" s="93"/>
      <c r="I36" s="95"/>
      <c r="J36" s="73"/>
      <c r="K36" s="74"/>
    </row>
    <row r="37" spans="1:11" ht="15.6" x14ac:dyDescent="0.3">
      <c r="A37" s="101">
        <v>15</v>
      </c>
      <c r="B37" s="143" t="s">
        <v>126</v>
      </c>
      <c r="C37" s="143" t="s">
        <v>127</v>
      </c>
      <c r="D37" s="143" t="s">
        <v>128</v>
      </c>
      <c r="E37" s="143" t="s">
        <v>129</v>
      </c>
      <c r="F37" s="143" t="s">
        <v>87</v>
      </c>
      <c r="G37" s="143" t="s">
        <v>69</v>
      </c>
      <c r="H37" s="93"/>
      <c r="I37" s="95"/>
      <c r="J37" s="73"/>
      <c r="K37" s="74"/>
    </row>
    <row r="38" spans="1:11" ht="15.6" x14ac:dyDescent="0.3">
      <c r="A38" s="101">
        <v>16</v>
      </c>
      <c r="B38" s="143" t="s">
        <v>130</v>
      </c>
      <c r="C38" s="143" t="s">
        <v>131</v>
      </c>
      <c r="D38" s="143" t="s">
        <v>132</v>
      </c>
      <c r="E38" s="143" t="s">
        <v>133</v>
      </c>
      <c r="F38" s="143" t="s">
        <v>47</v>
      </c>
      <c r="G38" s="143" t="s">
        <v>92</v>
      </c>
      <c r="H38" s="93"/>
      <c r="I38" s="95"/>
      <c r="J38" s="73"/>
      <c r="K38" s="74"/>
    </row>
    <row r="39" spans="1:11" ht="15.6" x14ac:dyDescent="0.3">
      <c r="A39" s="101">
        <v>17</v>
      </c>
      <c r="B39" s="143" t="s">
        <v>134</v>
      </c>
      <c r="C39" s="143" t="s">
        <v>135</v>
      </c>
      <c r="D39" s="143" t="s">
        <v>136</v>
      </c>
      <c r="E39" s="143" t="s">
        <v>137</v>
      </c>
      <c r="F39" s="143" t="s">
        <v>48</v>
      </c>
      <c r="G39" s="143" t="s">
        <v>74</v>
      </c>
      <c r="H39" s="93"/>
      <c r="I39" s="95"/>
      <c r="J39" s="73"/>
      <c r="K39" s="74"/>
    </row>
    <row r="40" spans="1:11" ht="15.6" x14ac:dyDescent="0.3">
      <c r="A40" s="101">
        <v>18</v>
      </c>
      <c r="B40" s="143" t="s">
        <v>138</v>
      </c>
      <c r="C40" s="143" t="s">
        <v>139</v>
      </c>
      <c r="D40" s="143" t="s">
        <v>140</v>
      </c>
      <c r="E40" s="143" t="s">
        <v>141</v>
      </c>
      <c r="F40" s="143" t="s">
        <v>142</v>
      </c>
      <c r="G40" s="143" t="s">
        <v>74</v>
      </c>
      <c r="H40" s="93"/>
      <c r="I40" s="95"/>
      <c r="J40" s="73"/>
      <c r="K40" s="74"/>
    </row>
    <row r="41" spans="1:11" ht="15.6" x14ac:dyDescent="0.3">
      <c r="A41" s="101">
        <v>19</v>
      </c>
      <c r="B41" s="143" t="s">
        <v>143</v>
      </c>
      <c r="C41" s="143" t="s">
        <v>144</v>
      </c>
      <c r="D41" s="143" t="s">
        <v>145</v>
      </c>
      <c r="E41" s="143" t="s">
        <v>146</v>
      </c>
      <c r="F41" s="143" t="s">
        <v>48</v>
      </c>
      <c r="G41" s="143" t="s">
        <v>74</v>
      </c>
      <c r="H41" s="93"/>
      <c r="I41" s="95"/>
      <c r="J41" s="73"/>
      <c r="K41" s="74"/>
    </row>
    <row r="42" spans="1:11" ht="18" customHeight="1" x14ac:dyDescent="0.3">
      <c r="A42" s="101">
        <v>20</v>
      </c>
      <c r="B42" s="143" t="s">
        <v>147</v>
      </c>
      <c r="C42" s="143" t="s">
        <v>148</v>
      </c>
      <c r="D42" s="143" t="s">
        <v>149</v>
      </c>
      <c r="E42" s="143" t="s">
        <v>150</v>
      </c>
      <c r="F42" s="143" t="s">
        <v>47</v>
      </c>
      <c r="G42" s="143" t="s">
        <v>74</v>
      </c>
      <c r="H42" s="93"/>
      <c r="I42" s="95"/>
      <c r="J42" s="73"/>
      <c r="K42" s="74"/>
    </row>
    <row r="43" spans="1:11" ht="15.6" x14ac:dyDescent="0.3">
      <c r="A43" s="101">
        <v>21</v>
      </c>
      <c r="B43" s="143" t="s">
        <v>151</v>
      </c>
      <c r="C43" s="143" t="s">
        <v>152</v>
      </c>
      <c r="D43" s="143" t="s">
        <v>153</v>
      </c>
      <c r="E43" s="143" t="s">
        <v>154</v>
      </c>
      <c r="F43" s="143" t="s">
        <v>47</v>
      </c>
      <c r="G43" s="143" t="s">
        <v>92</v>
      </c>
      <c r="H43" s="93"/>
      <c r="I43" s="95"/>
      <c r="J43" s="73"/>
      <c r="K43" s="74"/>
    </row>
    <row r="44" spans="1:11" ht="15.6" x14ac:dyDescent="0.3">
      <c r="A44" s="101">
        <v>22</v>
      </c>
      <c r="B44" s="143" t="s">
        <v>155</v>
      </c>
      <c r="C44" s="143" t="s">
        <v>156</v>
      </c>
      <c r="D44" s="143" t="s">
        <v>157</v>
      </c>
      <c r="E44" s="143" t="s">
        <v>158</v>
      </c>
      <c r="F44" s="143" t="s">
        <v>48</v>
      </c>
      <c r="G44" s="143" t="s">
        <v>74</v>
      </c>
      <c r="H44" s="93"/>
      <c r="I44" s="95"/>
      <c r="J44" s="73"/>
      <c r="K44" s="74"/>
    </row>
    <row r="45" spans="1:11" ht="15.6" x14ac:dyDescent="0.3">
      <c r="A45" s="101">
        <v>23</v>
      </c>
      <c r="B45" s="143" t="s">
        <v>159</v>
      </c>
      <c r="C45" s="143" t="s">
        <v>160</v>
      </c>
      <c r="D45" s="143" t="s">
        <v>161</v>
      </c>
      <c r="E45" s="143" t="s">
        <v>162</v>
      </c>
      <c r="F45" s="143" t="s">
        <v>47</v>
      </c>
      <c r="G45" s="143" t="s">
        <v>92</v>
      </c>
      <c r="H45" s="93"/>
      <c r="I45" s="95"/>
      <c r="J45" s="73"/>
      <c r="K45" s="74"/>
    </row>
    <row r="46" spans="1:11" ht="15.6" x14ac:dyDescent="0.3">
      <c r="A46" s="101" t="s">
        <v>167</v>
      </c>
      <c r="B46" s="143" t="s">
        <v>163</v>
      </c>
      <c r="C46" s="143" t="s">
        <v>164</v>
      </c>
      <c r="D46" s="143" t="s">
        <v>165</v>
      </c>
      <c r="E46" s="143" t="s">
        <v>166</v>
      </c>
      <c r="F46" s="143" t="s">
        <v>87</v>
      </c>
      <c r="G46" s="143" t="s">
        <v>69</v>
      </c>
      <c r="H46" s="93"/>
      <c r="I46" s="95"/>
      <c r="J46" s="73"/>
      <c r="K46" s="74"/>
    </row>
    <row r="47" spans="1:11" ht="16.2" thickBot="1" x14ac:dyDescent="0.35">
      <c r="A47" s="23"/>
      <c r="B47" s="24"/>
      <c r="C47" s="24"/>
      <c r="D47" s="1"/>
      <c r="E47" s="25"/>
      <c r="F47" s="15"/>
      <c r="G47" s="15"/>
      <c r="H47" s="26"/>
      <c r="I47" s="26"/>
      <c r="J47" s="27"/>
      <c r="K47" s="27"/>
    </row>
    <row r="48" spans="1:11" ht="15" thickTop="1" x14ac:dyDescent="0.25">
      <c r="A48" s="113" t="s">
        <v>3</v>
      </c>
      <c r="B48" s="114"/>
      <c r="C48" s="114"/>
      <c r="D48" s="114"/>
      <c r="E48" s="52"/>
      <c r="F48" s="92"/>
      <c r="G48" s="115" t="s">
        <v>25</v>
      </c>
      <c r="H48" s="115"/>
      <c r="I48" s="114"/>
      <c r="J48" s="115"/>
      <c r="K48" s="116"/>
    </row>
    <row r="49" spans="1:11" x14ac:dyDescent="0.25">
      <c r="A49" s="64" t="s">
        <v>33</v>
      </c>
      <c r="B49" s="21"/>
      <c r="C49" s="21"/>
      <c r="D49" s="65"/>
      <c r="E49" s="29"/>
      <c r="F49" s="96"/>
      <c r="G49" s="28" t="s">
        <v>21</v>
      </c>
      <c r="H49" s="60">
        <v>5</v>
      </c>
      <c r="I49" s="68"/>
      <c r="J49" s="44" t="s">
        <v>19</v>
      </c>
      <c r="K49" s="70">
        <f>COUNTIF(F23:F46,"ЗМС")</f>
        <v>0</v>
      </c>
    </row>
    <row r="50" spans="1:11" x14ac:dyDescent="0.25">
      <c r="A50" s="64" t="s">
        <v>34</v>
      </c>
      <c r="B50" s="21"/>
      <c r="C50" s="21"/>
      <c r="D50" s="65"/>
      <c r="E50" s="2"/>
      <c r="F50" s="97"/>
      <c r="G50" s="30" t="s">
        <v>43</v>
      </c>
      <c r="H50" s="59">
        <f>H51+H54</f>
        <v>24</v>
      </c>
      <c r="I50" s="62"/>
      <c r="J50" s="44" t="s">
        <v>15</v>
      </c>
      <c r="K50" s="70">
        <f>COUNTIF(F23:F46,"МСМК")</f>
        <v>0</v>
      </c>
    </row>
    <row r="51" spans="1:11" x14ac:dyDescent="0.25">
      <c r="A51" s="64" t="s">
        <v>35</v>
      </c>
      <c r="B51" s="21"/>
      <c r="C51" s="21"/>
      <c r="D51" s="65"/>
      <c r="E51" s="2"/>
      <c r="F51" s="97"/>
      <c r="G51" s="30" t="s">
        <v>44</v>
      </c>
      <c r="H51" s="59">
        <f>H52+H53+H55</f>
        <v>23</v>
      </c>
      <c r="I51" s="62"/>
      <c r="J51" s="44" t="s">
        <v>17</v>
      </c>
      <c r="K51" s="70">
        <f>COUNTIF(F23:F46,"МС")</f>
        <v>0</v>
      </c>
    </row>
    <row r="52" spans="1:11" x14ac:dyDescent="0.25">
      <c r="A52" s="64" t="s">
        <v>36</v>
      </c>
      <c r="B52" s="21"/>
      <c r="C52" s="21"/>
      <c r="D52" s="65"/>
      <c r="E52" s="2"/>
      <c r="F52" s="97"/>
      <c r="G52" s="30" t="s">
        <v>39</v>
      </c>
      <c r="H52" s="60">
        <f>COUNT(A23:A46)</f>
        <v>23</v>
      </c>
      <c r="I52" s="61"/>
      <c r="J52" s="44" t="s">
        <v>20</v>
      </c>
      <c r="K52" s="70">
        <f>COUNTIF(F23:F46,"КМС")</f>
        <v>0</v>
      </c>
    </row>
    <row r="53" spans="1:11" x14ac:dyDescent="0.25">
      <c r="A53" s="64"/>
      <c r="B53" s="21"/>
      <c r="C53" s="21"/>
      <c r="D53" s="65"/>
      <c r="E53" s="2"/>
      <c r="F53" s="97"/>
      <c r="G53" s="30" t="s">
        <v>40</v>
      </c>
      <c r="H53" s="60">
        <f>COUNTIF(A23:A46,"НФ")</f>
        <v>0</v>
      </c>
      <c r="I53" s="61"/>
      <c r="J53" s="77" t="s">
        <v>46</v>
      </c>
      <c r="K53" s="70">
        <f>COUNTIF(F23:F46,"1 сп.р.")</f>
        <v>4</v>
      </c>
    </row>
    <row r="54" spans="1:11" x14ac:dyDescent="0.25">
      <c r="A54" s="64"/>
      <c r="B54" s="21"/>
      <c r="C54" s="21"/>
      <c r="D54" s="65"/>
      <c r="E54" s="2"/>
      <c r="F54" s="97"/>
      <c r="G54" s="30" t="s">
        <v>41</v>
      </c>
      <c r="H54" s="45">
        <f>COUNTIF(A23:A46,"НС")</f>
        <v>1</v>
      </c>
      <c r="I54" s="63"/>
      <c r="J54" s="76" t="s">
        <v>48</v>
      </c>
      <c r="K54" s="70">
        <f>COUNTIF(F23:F46,"2 сп.р.")</f>
        <v>9</v>
      </c>
    </row>
    <row r="55" spans="1:11" x14ac:dyDescent="0.25">
      <c r="A55" s="64"/>
      <c r="B55" s="21"/>
      <c r="C55" s="21"/>
      <c r="D55" s="65"/>
      <c r="E55" s="32"/>
      <c r="F55" s="98"/>
      <c r="G55" s="30" t="s">
        <v>42</v>
      </c>
      <c r="H55" s="45">
        <f>COUNTIF(A23:A46,"ДСКВ")</f>
        <v>0</v>
      </c>
      <c r="I55" s="69"/>
      <c r="J55" s="75" t="s">
        <v>47</v>
      </c>
      <c r="K55" s="70">
        <f>COUNTIF(F23:F46,"3 сп.р.")</f>
        <v>6</v>
      </c>
    </row>
    <row r="56" spans="1:11" x14ac:dyDescent="0.25">
      <c r="A56" s="33"/>
      <c r="K56" s="34"/>
    </row>
    <row r="57" spans="1:11" ht="15.6" x14ac:dyDescent="0.25">
      <c r="A57" s="103" t="s">
        <v>2</v>
      </c>
      <c r="B57" s="104"/>
      <c r="C57" s="104"/>
      <c r="D57" s="104"/>
      <c r="E57" s="105" t="s">
        <v>7</v>
      </c>
      <c r="F57" s="105"/>
      <c r="G57" s="105"/>
      <c r="H57" s="105"/>
      <c r="I57" s="105" t="s">
        <v>37</v>
      </c>
      <c r="J57" s="105"/>
      <c r="K57" s="106"/>
    </row>
    <row r="58" spans="1:11" x14ac:dyDescent="0.25">
      <c r="A58" s="33"/>
      <c r="B58" s="2"/>
      <c r="C58" s="2"/>
      <c r="E58" s="2"/>
      <c r="F58" s="96"/>
      <c r="G58" s="29"/>
      <c r="H58" s="29"/>
      <c r="I58" s="29"/>
      <c r="J58" s="29"/>
      <c r="K58" s="38"/>
    </row>
    <row r="59" spans="1:11" x14ac:dyDescent="0.25">
      <c r="A59" s="35"/>
      <c r="D59" s="36"/>
      <c r="E59" s="66"/>
      <c r="G59" s="36"/>
      <c r="H59" s="67"/>
      <c r="I59" s="67"/>
      <c r="J59" s="36"/>
      <c r="K59" s="37"/>
    </row>
    <row r="60" spans="1:11" x14ac:dyDescent="0.25">
      <c r="A60" s="35"/>
      <c r="D60" s="36"/>
      <c r="E60" s="66"/>
      <c r="G60" s="36"/>
      <c r="H60" s="67"/>
      <c r="I60" s="67"/>
      <c r="J60" s="36"/>
      <c r="K60" s="37"/>
    </row>
    <row r="61" spans="1:11" x14ac:dyDescent="0.25">
      <c r="A61" s="35"/>
      <c r="D61" s="36"/>
      <c r="E61" s="66"/>
      <c r="G61" s="36"/>
      <c r="H61" s="67"/>
      <c r="I61" s="67"/>
      <c r="J61" s="36"/>
      <c r="K61" s="37"/>
    </row>
    <row r="62" spans="1:11" x14ac:dyDescent="0.25">
      <c r="A62" s="35"/>
      <c r="D62" s="36"/>
      <c r="E62" s="66"/>
      <c r="G62" s="36"/>
      <c r="H62" s="67"/>
      <c r="I62" s="67"/>
      <c r="J62" s="36"/>
      <c r="K62" s="37"/>
    </row>
    <row r="63" spans="1:11" ht="16.2" thickBot="1" x14ac:dyDescent="0.3">
      <c r="A63" s="107" t="str">
        <f>G18</f>
        <v>БУКОВА О.Ю.(IК, г. Пенза)</v>
      </c>
      <c r="B63" s="108"/>
      <c r="C63" s="108"/>
      <c r="D63" s="108"/>
      <c r="E63" s="108" t="str">
        <f>G17</f>
        <v>ДЫШАКОВ А.С. (ВК, г. Москва)</v>
      </c>
      <c r="F63" s="108"/>
      <c r="G63" s="108"/>
      <c r="H63" s="108"/>
      <c r="I63" s="108" t="str">
        <f>G19</f>
        <v>КОЧЕТКОВ Д.А. (ВК, г. Саранск)</v>
      </c>
      <c r="J63" s="108"/>
      <c r="K63" s="109"/>
    </row>
    <row r="64" spans="1:11" ht="14.4" thickTop="1" x14ac:dyDescent="0.25"/>
    <row r="65" spans="1:11" ht="18" x14ac:dyDescent="0.25">
      <c r="A65" s="48"/>
      <c r="B65" s="49"/>
      <c r="C65" s="49"/>
      <c r="D65" s="48"/>
      <c r="E65" s="50"/>
      <c r="F65" s="49"/>
      <c r="G65" s="48"/>
      <c r="H65" s="51"/>
      <c r="I65" s="51"/>
      <c r="J65" s="48"/>
      <c r="K65" s="48"/>
    </row>
    <row r="66" spans="1:11" ht="21" x14ac:dyDescent="0.25">
      <c r="A66" s="46"/>
      <c r="B66" s="46"/>
      <c r="C66" s="47"/>
      <c r="D66" s="102"/>
      <c r="E66" s="102"/>
      <c r="F66" s="102"/>
      <c r="G66" s="102"/>
    </row>
    <row r="67" spans="1:11" ht="18" x14ac:dyDescent="0.25">
      <c r="D67" s="48"/>
    </row>
  </sheetData>
  <autoFilter ref="A22:G22">
    <sortState ref="A23:G64">
      <sortCondition ref="A22"/>
    </sortState>
  </autoFilter>
  <mergeCells count="28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48:D48"/>
    <mergeCell ref="G48:K48"/>
    <mergeCell ref="J21:J22"/>
    <mergeCell ref="K21:K22"/>
    <mergeCell ref="H21:I21"/>
    <mergeCell ref="A13:D13"/>
    <mergeCell ref="A14:D14"/>
    <mergeCell ref="A15:G15"/>
    <mergeCell ref="H15:K15"/>
    <mergeCell ref="A12:K12"/>
    <mergeCell ref="D66:G66"/>
    <mergeCell ref="A57:D57"/>
    <mergeCell ref="E57:H57"/>
    <mergeCell ref="I57:K57"/>
    <mergeCell ref="A63:D63"/>
    <mergeCell ref="E63:H63"/>
    <mergeCell ref="I63:K63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26.04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2023-09-13T11:33:55Z</cp:lastPrinted>
  <dcterms:created xsi:type="dcterms:W3CDTF">1996-10-08T23:32:33Z</dcterms:created>
  <dcterms:modified xsi:type="dcterms:W3CDTF">2024-06-15T12:07:53Z</dcterms:modified>
</cp:coreProperties>
</file>