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ервенство 15-16 лет ВМХ-фристайл\"/>
    </mc:Choice>
  </mc:AlternateContent>
  <bookViews>
    <workbookView xWindow="-105" yWindow="-105" windowWidth="23250" windowHeight="12570" activeTab="3"/>
  </bookViews>
  <sheets>
    <sheet name="ВС юноши 13-14 лет" sheetId="4" r:id="rId1"/>
    <sheet name="ВС юниоры 17-18 лет" sheetId="3" r:id="rId2"/>
    <sheet name="ВС женщины" sheetId="6" r:id="rId3"/>
    <sheet name="ВС мужчины" sheetId="5" r:id="rId4"/>
  </sheets>
  <definedNames>
    <definedName name="_xlnm._FilterDatabase" localSheetId="2" hidden="1">'ВС женщины'!$A$21:$K$22</definedName>
    <definedName name="_xlnm._FilterDatabase" localSheetId="3" hidden="1">'ВС мужчины'!$A$21:$L$22</definedName>
    <definedName name="_xlnm._FilterDatabase" localSheetId="1" hidden="1">'ВС юниоры 17-18 лет'!$A$21:$L$22</definedName>
    <definedName name="_xlnm.Print_Titles" localSheetId="1">'ВС юниоры 17-18 лет'!$21:$21</definedName>
    <definedName name="_xlnm.Print_Area" localSheetId="2">'ВС женщины'!$A$1:$N$41</definedName>
    <definedName name="_xlnm.Print_Area" localSheetId="1">'ВС юниоры 17-18 лет'!$A$1:$N$42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6" l="1"/>
  <c r="G41" i="6"/>
  <c r="D41" i="6"/>
  <c r="L35" i="6"/>
  <c r="N33" i="6"/>
  <c r="H33" i="6"/>
  <c r="N32" i="6"/>
  <c r="H32" i="6"/>
  <c r="N31" i="6"/>
  <c r="H31" i="6"/>
  <c r="N30" i="6"/>
  <c r="N29" i="6"/>
  <c r="N28" i="6"/>
  <c r="N27" i="6"/>
  <c r="L43" i="5"/>
  <c r="G43" i="5"/>
  <c r="D43" i="5"/>
  <c r="L37" i="5"/>
  <c r="N35" i="5"/>
  <c r="H35" i="5"/>
  <c r="N34" i="5"/>
  <c r="H34" i="5"/>
  <c r="N33" i="5"/>
  <c r="H33" i="5"/>
  <c r="N32" i="5"/>
  <c r="N31" i="5"/>
  <c r="N30" i="5"/>
  <c r="N29" i="5"/>
  <c r="L40" i="4" l="1"/>
  <c r="G40" i="4"/>
  <c r="D40" i="4"/>
  <c r="L34" i="4"/>
  <c r="N27" i="4"/>
  <c r="N32" i="4"/>
  <c r="N26" i="4" l="1"/>
  <c r="N28" i="4"/>
  <c r="N29" i="4"/>
  <c r="N30" i="4"/>
  <c r="L41" i="3" l="1"/>
  <c r="G41" i="3"/>
  <c r="D41" i="3"/>
  <c r="L35" i="3"/>
  <c r="H33" i="3"/>
  <c r="N32" i="3"/>
  <c r="H32" i="3"/>
  <c r="H31" i="3"/>
  <c r="N29" i="3"/>
  <c r="N28" i="3"/>
  <c r="N30" i="3" l="1"/>
  <c r="N33" i="3"/>
  <c r="N27" i="3"/>
  <c r="N31" i="3"/>
</calcChain>
</file>

<file path=xl/sharedStrings.xml><?xml version="1.0" encoding="utf-8"?>
<sst xmlns="http://schemas.openxmlformats.org/spreadsheetml/2006/main" count="292" uniqueCount="85">
  <si>
    <t>МИНИСТЕРСТВО СПОРТА РОССИЙСКОЙ ФЕДЕРАЦИИ</t>
  </si>
  <si>
    <t>ФЕДЕРАЦИЯ ВЕЛОСИПЕДНОГО СПОРТА РОССИИ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</si>
  <si>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</si>
  <si>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</si>
  <si>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</si>
  <si>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ВСЕРОССИЙСКИЕ СОРЕВНОВАНИЯ</t>
  </si>
  <si>
    <t>по велосипедному спорту</t>
  </si>
  <si>
    <t>ИТОГОВЫЙ ПРОТОКОЛ</t>
  </si>
  <si>
    <t>ВМХ - фристайл - парк (или парк - смешанный)</t>
  </si>
  <si>
    <t>МЕСТО ПРОВЕДЕНИЯ: г. Саранск</t>
  </si>
  <si>
    <t>НАЧАЛО ГОНКИ:</t>
  </si>
  <si>
    <t>16:00</t>
  </si>
  <si>
    <t>ОКОНЧАНИЕ ГОНКИ: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</si>
  <si>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</si>
  <si>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</si>
  <si>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</si>
  <si>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</si>
  <si>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</si>
  <si>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 xml:space="preserve">БОЯРОВ В.В. (ВК, г. САРАНСК) </t>
  </si>
  <si>
    <t>ВЫСОТА СТАРТОВОЙ ГОРЫ (HD)(м):</t>
  </si>
  <si>
    <t>ГЛАВНЫЙ СЕКРЕТАРЬ:</t>
  </si>
  <si>
    <t>КОНТРОЛЬНОЕ ВРЕМЯ (МИН):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</si>
  <si>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</si>
  <si>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</si>
  <si>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</si>
  <si>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</si>
  <si>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</si>
  <si>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</si>
  <si>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</si>
  <si>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</si>
  <si>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</si>
  <si>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</si>
  <si>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</si>
  <si>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</si>
  <si>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</si>
  <si>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</si>
  <si>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</si>
  <si>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</si>
  <si>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</si>
  <si>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</si>
  <si>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</si>
  <si>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</si>
  <si>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</si>
  <si>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</si>
  <si>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</si>
  <si>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</si>
  <si>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</si>
  <si>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МС</t>
  </si>
  <si>
    <t>Ветер: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</si>
  <si>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</si>
  <si>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</si>
  <si>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</si>
  <si>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</si>
  <si>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</si>
  <si>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</si>
  <si>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</si>
  <si>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</si>
  <si>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</si>
  <si>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</si>
  <si>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ЮНИОРЫ 17-18 ЛЕТ</t>
  </si>
  <si>
    <t>Номер-код ВРВС 0080061612Я</t>
  </si>
  <si>
    <t>ДАТА ПРОВЕДЕНИЯ: 10-11 августа 2024 года</t>
  </si>
  <si>
    <t>10:00</t>
  </si>
  <si>
    <t>ЕКП 2024 № 2008130021019385</t>
  </si>
  <si>
    <t>МЯГКОВА Е.А. ( 1К, г. САРАНСК)</t>
  </si>
  <si>
    <t xml:space="preserve">КОЧЕТКОВ Д.А. (ВК, г. САРАНСК) </t>
  </si>
  <si>
    <t>ЮНОШИ 13-14 ЛЕТ</t>
  </si>
  <si>
    <t>Козлов Данил</t>
  </si>
  <si>
    <t>Удмуртская Республика</t>
  </si>
  <si>
    <t>Гайнуллин Самир</t>
  </si>
  <si>
    <t>Республика Татарстан</t>
  </si>
  <si>
    <t>МУЖЧИНЫ</t>
  </si>
  <si>
    <t>Новоселов Максим</t>
  </si>
  <si>
    <t>Москва</t>
  </si>
  <si>
    <t>Соколов Игорь</t>
  </si>
  <si>
    <t>Московская область</t>
  </si>
  <si>
    <t>Галкин Дмитрий</t>
  </si>
  <si>
    <t>Семин Илья</t>
  </si>
  <si>
    <t>Мищерский Руслан</t>
  </si>
  <si>
    <t>Ростовская область</t>
  </si>
  <si>
    <t>Круглова Екатерина</t>
  </si>
  <si>
    <t>Самарская область</t>
  </si>
  <si>
    <t>Ризаева Дарья</t>
  </si>
  <si>
    <t>ЖЕНЩИНЫ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</si>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</sst>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3" x14ac:knownFonts="1">
    <font>
      <sz val="10"/>
      <name val="Arial"/>
      <charset val="1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6"/>
      <name val="Calibri"/>
      <family val="2"/>
      <charset val="204"/>
    </font>
    <font>
      <sz val="10"/>
      <name val="Arial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5" fillId="0" borderId="0"/>
    <xf numFmtId="0" fontId="15" fillId="0" borderId="0"/>
  </cellStyleXfs>
  <cellXfs count="170">
    <xf numFmtId="0" fontId="0" fillId="0" borderId="0" xfId="0"/>
    <xf numFmtId="0" fontId="4" fillId="0" borderId="0" xfId="1" applyFont="1" applyAlignment="1">
      <alignment vertical="center"/>
    </xf>
    <xf numFmtId="0" fontId="2" fillId="0" borderId="0" xfId="2" applyFont="1"/>
    <xf numFmtId="0" fontId="5" fillId="0" borderId="0" xfId="2"/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9" fontId="3" fillId="0" borderId="0" xfId="1" applyNumberFormat="1" applyFont="1" applyAlignment="1">
      <alignment vertical="center"/>
    </xf>
    <xf numFmtId="0" fontId="11" fillId="0" borderId="11" xfId="1" applyFont="1" applyBorder="1" applyAlignment="1">
      <alignment vertical="center"/>
    </xf>
    <xf numFmtId="0" fontId="10" fillId="0" borderId="11" xfId="1" applyFont="1" applyBorder="1" applyAlignment="1">
      <alignment horizontal="left" vertical="center"/>
    </xf>
    <xf numFmtId="49" fontId="11" fillId="0" borderId="11" xfId="1" applyNumberFormat="1" applyFont="1" applyBorder="1" applyAlignment="1">
      <alignment vertical="center"/>
    </xf>
    <xf numFmtId="0" fontId="12" fillId="0" borderId="11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1" fillId="0" borderId="8" xfId="1" applyFont="1" applyBorder="1" applyAlignment="1">
      <alignment vertical="center"/>
    </xf>
    <xf numFmtId="0" fontId="1" fillId="0" borderId="8" xfId="1" applyFont="1" applyBorder="1" applyAlignment="1">
      <alignment horizontal="left" vertical="center"/>
    </xf>
    <xf numFmtId="49" fontId="11" fillId="0" borderId="8" xfId="1" applyNumberFormat="1" applyFont="1" applyBorder="1" applyAlignment="1">
      <alignment vertical="center"/>
    </xf>
    <xf numFmtId="0" fontId="12" fillId="0" borderId="8" xfId="1" applyFont="1" applyBorder="1" applyAlignment="1">
      <alignment horizontal="right" vertical="center"/>
    </xf>
    <xf numFmtId="0" fontId="1" fillId="0" borderId="9" xfId="1" applyFont="1" applyBorder="1" applyAlignment="1">
      <alignment horizontal="right" vertical="center"/>
    </xf>
    <xf numFmtId="0" fontId="10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6" fillId="0" borderId="13" xfId="1" applyFont="1" applyBorder="1" applyAlignment="1">
      <alignment horizontal="right" vertical="center"/>
    </xf>
    <xf numFmtId="0" fontId="11" fillId="0" borderId="13" xfId="1" applyFont="1" applyBorder="1" applyAlignment="1">
      <alignment horizontal="right" vertical="center"/>
    </xf>
    <xf numFmtId="0" fontId="11" fillId="0" borderId="13" xfId="0" applyFont="1" applyBorder="1" applyAlignment="1">
      <alignment horizontal="right"/>
    </xf>
    <xf numFmtId="49" fontId="13" fillId="0" borderId="15" xfId="1" applyNumberFormat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49" fontId="13" fillId="0" borderId="13" xfId="1" applyNumberFormat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1" fillId="0" borderId="13" xfId="0" applyFont="1" applyBorder="1" applyAlignment="1">
      <alignment horizontal="right" vertical="center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49" fontId="13" fillId="0" borderId="15" xfId="1" applyNumberFormat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49" fontId="6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vertical="center"/>
    </xf>
    <xf numFmtId="1" fontId="11" fillId="0" borderId="16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49" fontId="6" fillId="0" borderId="17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49" fontId="14" fillId="0" borderId="0" xfId="1" applyNumberFormat="1" applyFont="1" applyAlignment="1">
      <alignment vertical="center"/>
    </xf>
    <xf numFmtId="49" fontId="14" fillId="3" borderId="24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justify"/>
    </xf>
    <xf numFmtId="0" fontId="18" fillId="0" borderId="0" xfId="4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164" fontId="17" fillId="0" borderId="0" xfId="1" applyNumberFormat="1" applyFont="1" applyAlignment="1">
      <alignment horizontal="center" vertical="center" wrapText="1"/>
    </xf>
    <xf numFmtId="49" fontId="17" fillId="0" borderId="0" xfId="1" applyNumberFormat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0" fillId="2" borderId="29" xfId="1" applyFont="1" applyFill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11" fillId="0" borderId="13" xfId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49" fontId="11" fillId="0" borderId="15" xfId="1" applyNumberFormat="1" applyFont="1" applyBorder="1" applyAlignment="1">
      <alignment vertical="center"/>
    </xf>
    <xf numFmtId="0" fontId="19" fillId="4" borderId="14" xfId="1" applyFont="1" applyFill="1" applyBorder="1" applyAlignment="1">
      <alignment horizontal="right" vertical="center"/>
    </xf>
    <xf numFmtId="0" fontId="6" fillId="0" borderId="3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0" fontId="6" fillId="0" borderId="16" xfId="2" applyFont="1" applyBorder="1" applyAlignment="1">
      <alignment horizontal="right" vertical="center"/>
    </xf>
    <xf numFmtId="9" fontId="11" fillId="0" borderId="13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9" fillId="0" borderId="14" xfId="2" applyFont="1" applyBorder="1" applyAlignment="1">
      <alignment horizontal="right" vertical="center"/>
    </xf>
    <xf numFmtId="0" fontId="6" fillId="0" borderId="33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6" fillId="0" borderId="34" xfId="2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49" fontId="6" fillId="0" borderId="26" xfId="2" applyNumberFormat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left" vertical="center"/>
    </xf>
    <xf numFmtId="49" fontId="11" fillId="0" borderId="13" xfId="1" applyNumberFormat="1" applyFont="1" applyBorder="1" applyAlignment="1">
      <alignment vertical="center"/>
    </xf>
    <xf numFmtId="49" fontId="11" fillId="0" borderId="16" xfId="1" applyNumberFormat="1" applyFont="1" applyBorder="1" applyAlignment="1">
      <alignment vertical="center"/>
    </xf>
    <xf numFmtId="0" fontId="12" fillId="2" borderId="12" xfId="1" applyFont="1" applyFill="1" applyBorder="1" applyAlignment="1">
      <alignment vertical="center"/>
    </xf>
    <xf numFmtId="0" fontId="12" fillId="2" borderId="13" xfId="1" applyFont="1" applyFill="1" applyBorder="1" applyAlignment="1">
      <alignment vertical="center"/>
    </xf>
    <xf numFmtId="0" fontId="12" fillId="2" borderId="13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6" fillId="0" borderId="35" xfId="1" applyFont="1" applyBorder="1" applyAlignment="1">
      <alignment vertical="center"/>
    </xf>
    <xf numFmtId="0" fontId="16" fillId="0" borderId="36" xfId="1" applyFont="1" applyBorder="1" applyAlignment="1">
      <alignment vertical="center"/>
    </xf>
    <xf numFmtId="0" fontId="16" fillId="0" borderId="36" xfId="1" applyFont="1" applyBorder="1" applyAlignment="1">
      <alignment horizontal="center" vertical="center"/>
    </xf>
    <xf numFmtId="49" fontId="16" fillId="0" borderId="0" xfId="1" applyNumberFormat="1" applyFont="1" applyAlignment="1">
      <alignment vertical="center"/>
    </xf>
    <xf numFmtId="2" fontId="20" fillId="0" borderId="24" xfId="2" applyNumberFormat="1" applyFont="1" applyBorder="1" applyAlignment="1">
      <alignment horizontal="center" vertical="center"/>
    </xf>
    <xf numFmtId="1" fontId="20" fillId="0" borderId="24" xfId="2" applyNumberFormat="1" applyFont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 wrapText="1"/>
    </xf>
    <xf numFmtId="0" fontId="20" fillId="0" borderId="27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/>
    </xf>
    <xf numFmtId="14" fontId="20" fillId="0" borderId="24" xfId="1" applyNumberFormat="1" applyFont="1" applyBorder="1" applyAlignment="1">
      <alignment horizontal="center"/>
    </xf>
    <xf numFmtId="0" fontId="20" fillId="0" borderId="24" xfId="1" applyFont="1" applyBorder="1" applyAlignment="1">
      <alignment horizontal="center"/>
    </xf>
    <xf numFmtId="2" fontId="20" fillId="0" borderId="24" xfId="2" applyNumberFormat="1" applyFont="1" applyBorder="1" applyAlignment="1">
      <alignment horizontal="center"/>
    </xf>
    <xf numFmtId="1" fontId="20" fillId="0" borderId="24" xfId="2" applyNumberFormat="1" applyFont="1" applyBorder="1" applyAlignment="1">
      <alignment horizontal="center"/>
    </xf>
    <xf numFmtId="0" fontId="20" fillId="4" borderId="24" xfId="3" applyFont="1" applyFill="1" applyBorder="1" applyAlignment="1">
      <alignment horizontal="center" wrapText="1"/>
    </xf>
    <xf numFmtId="0" fontId="20" fillId="0" borderId="27" xfId="2" applyFont="1" applyBorder="1" applyAlignment="1">
      <alignment horizontal="center"/>
    </xf>
    <xf numFmtId="0" fontId="20" fillId="4" borderId="23" xfId="1" applyFont="1" applyFill="1" applyBorder="1" applyAlignment="1">
      <alignment horizontal="center" vertical="center"/>
    </xf>
    <xf numFmtId="49" fontId="20" fillId="4" borderId="24" xfId="1" applyNumberFormat="1" applyFont="1" applyFill="1" applyBorder="1" applyAlignment="1">
      <alignment horizontal="center" vertical="center" wrapText="1"/>
    </xf>
    <xf numFmtId="0" fontId="20" fillId="4" borderId="24" xfId="1" applyFont="1" applyFill="1" applyBorder="1" applyAlignment="1">
      <alignment horizontal="center" vertical="center" wrapText="1"/>
    </xf>
    <xf numFmtId="0" fontId="20" fillId="4" borderId="27" xfId="1" applyFont="1" applyFill="1" applyBorder="1" applyAlignment="1">
      <alignment horizontal="center" vertical="center" wrapText="1"/>
    </xf>
    <xf numFmtId="0" fontId="20" fillId="4" borderId="24" xfId="2" applyFont="1" applyFill="1" applyBorder="1" applyAlignment="1">
      <alignment horizontal="center" vertical="center"/>
    </xf>
    <xf numFmtId="0" fontId="20" fillId="4" borderId="24" xfId="1" applyFont="1" applyFill="1" applyBorder="1" applyAlignment="1">
      <alignment horizontal="center" vertical="center"/>
    </xf>
    <xf numFmtId="14" fontId="20" fillId="4" borderId="24" xfId="1" applyNumberFormat="1" applyFont="1" applyFill="1" applyBorder="1" applyAlignment="1">
      <alignment horizontal="center" vertical="center"/>
    </xf>
    <xf numFmtId="14" fontId="20" fillId="4" borderId="24" xfId="3" applyNumberFormat="1" applyFont="1" applyFill="1" applyBorder="1" applyAlignment="1">
      <alignment horizontal="center" vertical="center" wrapText="1"/>
    </xf>
    <xf numFmtId="0" fontId="20" fillId="4" borderId="24" xfId="2" applyFont="1" applyFill="1" applyBorder="1" applyAlignment="1">
      <alignment horizontal="center"/>
    </xf>
    <xf numFmtId="0" fontId="21" fillId="4" borderId="24" xfId="0" applyFont="1" applyFill="1" applyBorder="1" applyAlignment="1">
      <alignment horizontal="center"/>
    </xf>
    <xf numFmtId="0" fontId="20" fillId="4" borderId="24" xfId="1" applyFont="1" applyFill="1" applyBorder="1" applyAlignment="1">
      <alignment horizontal="center"/>
    </xf>
    <xf numFmtId="14" fontId="20" fillId="4" borderId="24" xfId="1" applyNumberFormat="1" applyFont="1" applyFill="1" applyBorder="1" applyAlignment="1">
      <alignment horizontal="center"/>
    </xf>
    <xf numFmtId="0" fontId="22" fillId="4" borderId="24" xfId="3" applyFont="1" applyFill="1" applyBorder="1" applyAlignment="1">
      <alignment horizontal="center" vertical="center" wrapText="1"/>
    </xf>
    <xf numFmtId="0" fontId="22" fillId="4" borderId="24" xfId="1" applyFont="1" applyFill="1" applyBorder="1" applyAlignment="1">
      <alignment horizontal="center"/>
    </xf>
    <xf numFmtId="0" fontId="22" fillId="4" borderId="24" xfId="1" applyFont="1" applyFill="1" applyBorder="1" applyAlignment="1">
      <alignment horizontal="center" vertical="center"/>
    </xf>
    <xf numFmtId="0" fontId="22" fillId="0" borderId="24" xfId="1" applyFont="1" applyBorder="1" applyAlignment="1">
      <alignment horizontal="center"/>
    </xf>
    <xf numFmtId="2" fontId="20" fillId="4" borderId="24" xfId="1" applyNumberFormat="1" applyFont="1" applyFill="1" applyBorder="1" applyAlignment="1">
      <alignment horizontal="center" vertical="center" wrapText="1"/>
    </xf>
    <xf numFmtId="2" fontId="20" fillId="4" borderId="24" xfId="3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/>
    </xf>
    <xf numFmtId="0" fontId="20" fillId="4" borderId="0" xfId="1" applyFont="1" applyFill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/>
    </xf>
    <xf numFmtId="0" fontId="14" fillId="2" borderId="19" xfId="3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16" xfId="1" applyFont="1" applyBorder="1" applyAlignment="1">
      <alignment horizontal="left" vertical="center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49" fontId="14" fillId="3" borderId="20" xfId="1" applyNumberFormat="1" applyFont="1" applyFill="1" applyBorder="1" applyAlignment="1">
      <alignment horizontal="center" vertical="center" wrapText="1"/>
    </xf>
    <xf numFmtId="49" fontId="14" fillId="3" borderId="21" xfId="1" applyNumberFormat="1" applyFont="1" applyFill="1" applyBorder="1" applyAlignment="1">
      <alignment horizontal="center" vertical="center" wrapText="1"/>
    </xf>
    <xf numFmtId="49" fontId="14" fillId="3" borderId="25" xfId="1" applyNumberFormat="1" applyFont="1" applyFill="1" applyBorder="1" applyAlignment="1">
      <alignment horizontal="center" vertical="center" wrapText="1"/>
    </xf>
    <xf numFmtId="49" fontId="14" fillId="3" borderId="26" xfId="1" applyNumberFormat="1" applyFont="1" applyFill="1" applyBorder="1" applyAlignment="1">
      <alignment horizontal="center" vertical="center" wrapText="1"/>
    </xf>
    <xf numFmtId="49" fontId="14" fillId="3" borderId="19" xfId="1" applyNumberFormat="1" applyFont="1" applyFill="1" applyBorder="1" applyAlignment="1">
      <alignment horizontal="center" vertical="center" wrapText="1"/>
    </xf>
    <xf numFmtId="49" fontId="14" fillId="2" borderId="19" xfId="3" applyNumberFormat="1" applyFont="1" applyFill="1" applyBorder="1" applyAlignment="1">
      <alignment horizontal="center" vertical="center" wrapText="1"/>
    </xf>
    <xf numFmtId="49" fontId="14" fillId="2" borderId="24" xfId="3" applyNumberFormat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5">
    <cellStyle name="Обычный" xfId="0" builtinId="0"/>
    <cellStyle name="Обычный 2" xfId="1"/>
    <cellStyle name="Обычный 6" xfId="2"/>
    <cellStyle name="Обычный_ID4938_RS_1" xfId="4"/>
    <cellStyle name="Обычный_Стартовый протокол Смирнов_20101106_Resul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118730</xdr:colOff>
      <xdr:row>1</xdr:row>
      <xdr:rowOff>11113</xdr:rowOff>
    </xdr:from>
    <xdr:to>
      <xdr:col>12</xdr:col>
      <xdr:colOff>695324</xdr:colOff>
      <xdr:row>4</xdr:row>
      <xdr:rowOff>133351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9672305" y="258763"/>
          <a:ext cx="1252869" cy="865188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0</xdr:row>
      <xdr:rowOff>152400</xdr:rowOff>
    </xdr:from>
    <xdr:to>
      <xdr:col>2</xdr:col>
      <xdr:colOff>895350</xdr:colOff>
      <xdr:row>4</xdr:row>
      <xdr:rowOff>200025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52400"/>
          <a:ext cx="117157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353682</xdr:colOff>
      <xdr:row>1</xdr:row>
      <xdr:rowOff>46037</xdr:rowOff>
    </xdr:from>
    <xdr:to>
      <xdr:col>12</xdr:col>
      <xdr:colOff>13161</xdr:colOff>
      <xdr:row>3</xdr:row>
      <xdr:rowOff>160336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9923132" y="300037"/>
          <a:ext cx="1056479" cy="622299"/>
        </a:xfrm>
        <a:prstGeom prst="rect">
          <a:avLst/>
        </a:prstGeom>
      </xdr:spPr>
    </xdr:pic>
    <xdr:clientData/>
  </xdr:twoCellAnchor>
  <xdr:twoCellAnchor editAs="oneCell">
    <xdr:from>
      <xdr:col>10</xdr:col>
      <xdr:colOff>353682</xdr:colOff>
      <xdr:row>1</xdr:row>
      <xdr:rowOff>46037</xdr:rowOff>
    </xdr:from>
    <xdr:to>
      <xdr:col>12</xdr:col>
      <xdr:colOff>428625</xdr:colOff>
      <xdr:row>5</xdr:row>
      <xdr:rowOff>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9488157" y="293687"/>
          <a:ext cx="1408443" cy="92551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238125</xdr:rowOff>
    </xdr:from>
    <xdr:to>
      <xdr:col>2</xdr:col>
      <xdr:colOff>1028700</xdr:colOff>
      <xdr:row>5</xdr:row>
      <xdr:rowOff>57150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38125"/>
          <a:ext cx="117157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353682</xdr:colOff>
      <xdr:row>0</xdr:row>
      <xdr:rowOff>209551</xdr:rowOff>
    </xdr:from>
    <xdr:to>
      <xdr:col>12</xdr:col>
      <xdr:colOff>459105</xdr:colOff>
      <xdr:row>4</xdr:row>
      <xdr:rowOff>133350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9A8E108-95A9-4F5C-9B92-C24E9DEC97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9488157" y="209551"/>
          <a:ext cx="1438923" cy="91439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95250</xdr:rowOff>
    </xdr:from>
    <xdr:to>
      <xdr:col>2</xdr:col>
      <xdr:colOff>1059180</xdr:colOff>
      <xdr:row>4</xdr:row>
      <xdr:rowOff>200025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99C3E67-EAEC-45BB-B7F5-1C6929624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95250"/>
          <a:ext cx="120205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353682</xdr:colOff>
      <xdr:row>1</xdr:row>
      <xdr:rowOff>46037</xdr:rowOff>
    </xdr:from>
    <xdr:to>
      <xdr:col>12</xdr:col>
      <xdr:colOff>13161</xdr:colOff>
      <xdr:row>5</xdr:row>
      <xdr:rowOff>7936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9488157" y="293687"/>
          <a:ext cx="992979" cy="609599"/>
        </a:xfrm>
        <a:prstGeom prst="rect">
          <a:avLst/>
        </a:prstGeom>
      </xdr:spPr>
    </xdr:pic>
    <xdr:clientData/>
  </xdr:twoCellAnchor>
  <xdr:twoCellAnchor editAs="oneCell">
    <xdr:from>
      <xdr:col>10</xdr:col>
      <xdr:colOff>353682</xdr:colOff>
      <xdr:row>0</xdr:row>
      <xdr:rowOff>209551</xdr:rowOff>
    </xdr:from>
    <xdr:to>
      <xdr:col>12</xdr:col>
      <xdr:colOff>428625</xdr:colOff>
      <xdr:row>4</xdr:row>
      <xdr:rowOff>219075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9488157" y="209551"/>
          <a:ext cx="1408443" cy="100012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95250</xdr:rowOff>
    </xdr:from>
    <xdr:to>
      <xdr:col>2</xdr:col>
      <xdr:colOff>1028700</xdr:colOff>
      <xdr:row>4</xdr:row>
      <xdr:rowOff>161926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95250"/>
          <a:ext cx="1171575" cy="1057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1"/>
  <sheetViews>
    <sheetView view="pageBreakPreview" topLeftCell="A7" zoomScaleNormal="100" zoomScaleSheetLayoutView="100" workbookViewId="0">
      <selection activeCell="Q7" sqref="Q1:Q1048576"/>
    </sheetView>
  </sheetViews>
  <sheetFormatPr defaultColWidth="9.140625" defaultRowHeight="12.75" x14ac:dyDescent="0.2"/>
  <cols>
    <col min="1" max="1" width="7" style="4" customWidth="1"/>
    <col min="2" max="2" width="7.85546875" style="83" customWidth="1"/>
    <col min="3" max="3" width="15.85546875" style="83" customWidth="1"/>
    <col min="4" max="4" width="23.28515625" style="4" customWidth="1"/>
    <col min="5" max="5" width="14" style="4" customWidth="1"/>
    <col min="6" max="6" width="8.85546875" style="4" customWidth="1"/>
    <col min="7" max="7" width="27" style="4" customWidth="1"/>
    <col min="8" max="8" width="9.85546875" style="5" customWidth="1"/>
    <col min="9" max="11" width="9.85546875" style="4" customWidth="1"/>
    <col min="12" max="12" width="10.140625" style="5" customWidth="1"/>
    <col min="13" max="13" width="10.85546875" style="4" customWidth="1"/>
    <col min="14" max="14" width="13.140625" style="4" customWidth="1"/>
    <col min="15" max="15" width="9.140625" style="4"/>
    <col min="16" max="16" width="9.140625" style="4" customWidth="1"/>
    <col min="17" max="18" width="9.140625" style="4"/>
    <col min="19" max="21" width="9.140625" style="5"/>
    <col min="22" max="16384" width="9.140625" style="4"/>
  </cols>
  <sheetData>
    <row r="1" spans="1:21" s="3" customFormat="1" ht="20.100000000000001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"/>
      <c r="P1" s="2"/>
    </row>
    <row r="2" spans="1:21" s="3" customFormat="1" ht="20.100000000000001" customHeight="1" x14ac:dyDescent="0.2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"/>
      <c r="P2" s="2"/>
    </row>
    <row r="3" spans="1:21" s="3" customFormat="1" ht="20.100000000000001" customHeight="1" x14ac:dyDescent="0.2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"/>
      <c r="P3" s="2"/>
    </row>
    <row r="4" spans="1:21" ht="20.100000000000001" customHeight="1" x14ac:dyDescent="0.2">
      <c r="A4" s="169" t="s">
        <v>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21" ht="20.100000000000001" customHeight="1" x14ac:dyDescent="0.2">
      <c r="A5" s="169" t="s">
        <v>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Q5" s="3"/>
    </row>
    <row r="6" spans="1:21" s="6" customFormat="1" ht="20.100000000000001" customHeight="1" x14ac:dyDescent="0.2">
      <c r="A6" s="168" t="s">
        <v>5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S6" s="7"/>
      <c r="T6" s="7"/>
      <c r="U6" s="7"/>
    </row>
    <row r="7" spans="1:21" s="6" customFormat="1" ht="0.95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S7" s="7"/>
      <c r="T7" s="7"/>
      <c r="U7" s="7"/>
    </row>
    <row r="8" spans="1:21" s="6" customFormat="1" ht="20.100000000000001" customHeight="1" thickBot="1" x14ac:dyDescent="0.25">
      <c r="A8" s="135" t="s">
        <v>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S8" s="7"/>
      <c r="T8" s="7"/>
      <c r="U8" s="7"/>
    </row>
    <row r="9" spans="1:21" ht="20.100000000000001" customHeight="1" thickTop="1" x14ac:dyDescent="0.2">
      <c r="A9" s="136" t="s">
        <v>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8"/>
    </row>
    <row r="10" spans="1:21" ht="20.100000000000001" customHeight="1" x14ac:dyDescent="0.2">
      <c r="A10" s="139" t="s">
        <v>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</row>
    <row r="11" spans="1:21" ht="20.100000000000001" customHeight="1" x14ac:dyDescent="0.2">
      <c r="A11" s="139" t="s">
        <v>66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1"/>
    </row>
    <row r="12" spans="1:21" ht="7.5" customHeight="1" x14ac:dyDescent="0.2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4"/>
    </row>
    <row r="13" spans="1:21" ht="15.75" x14ac:dyDescent="0.2">
      <c r="A13" s="145" t="s">
        <v>9</v>
      </c>
      <c r="B13" s="146"/>
      <c r="C13" s="146"/>
      <c r="D13" s="146"/>
      <c r="E13" s="8"/>
      <c r="F13" s="8"/>
      <c r="G13" s="9" t="s">
        <v>10</v>
      </c>
      <c r="H13" s="10" t="s">
        <v>62</v>
      </c>
      <c r="I13" s="8"/>
      <c r="J13" s="8"/>
      <c r="K13" s="8"/>
      <c r="L13" s="10"/>
      <c r="M13" s="11"/>
      <c r="N13" s="12" t="s">
        <v>60</v>
      </c>
    </row>
    <row r="14" spans="1:21" ht="15.75" x14ac:dyDescent="0.2">
      <c r="A14" s="147" t="s">
        <v>61</v>
      </c>
      <c r="B14" s="148"/>
      <c r="C14" s="148"/>
      <c r="D14" s="148"/>
      <c r="E14" s="13"/>
      <c r="F14" s="13"/>
      <c r="G14" s="14" t="s">
        <v>12</v>
      </c>
      <c r="H14" s="15" t="s">
        <v>11</v>
      </c>
      <c r="I14" s="13"/>
      <c r="J14" s="13"/>
      <c r="K14" s="13"/>
      <c r="L14" s="15"/>
      <c r="M14" s="16"/>
      <c r="N14" s="17" t="s">
        <v>63</v>
      </c>
    </row>
    <row r="15" spans="1:21" ht="15" x14ac:dyDescent="0.2">
      <c r="A15" s="149" t="s">
        <v>13</v>
      </c>
      <c r="B15" s="150"/>
      <c r="C15" s="150"/>
      <c r="D15" s="150"/>
      <c r="E15" s="150"/>
      <c r="F15" s="150"/>
      <c r="G15" s="151"/>
      <c r="H15" s="152" t="s">
        <v>14</v>
      </c>
      <c r="I15" s="150"/>
      <c r="J15" s="150"/>
      <c r="K15" s="150"/>
      <c r="L15" s="150"/>
      <c r="M15" s="150"/>
      <c r="N15" s="153"/>
    </row>
    <row r="16" spans="1:21" ht="15" x14ac:dyDescent="0.2">
      <c r="A16" s="18" t="s">
        <v>15</v>
      </c>
      <c r="B16" s="19"/>
      <c r="C16" s="19"/>
      <c r="D16" s="20"/>
      <c r="E16" s="21"/>
      <c r="F16" s="20"/>
      <c r="G16" s="22"/>
      <c r="H16" s="154" t="s">
        <v>16</v>
      </c>
      <c r="I16" s="155"/>
      <c r="J16" s="155"/>
      <c r="K16" s="155"/>
      <c r="L16" s="155"/>
      <c r="M16" s="155"/>
      <c r="N16" s="156"/>
    </row>
    <row r="17" spans="1:21" ht="15" x14ac:dyDescent="0.25">
      <c r="A17" s="18" t="s">
        <v>17</v>
      </c>
      <c r="B17" s="19"/>
      <c r="C17" s="19"/>
      <c r="D17" s="23"/>
      <c r="E17" s="21"/>
      <c r="F17" s="20"/>
      <c r="G17" s="24" t="s">
        <v>18</v>
      </c>
      <c r="H17" s="25" t="s">
        <v>19</v>
      </c>
      <c r="I17" s="26"/>
      <c r="J17" s="26"/>
      <c r="K17" s="26"/>
      <c r="L17" s="27"/>
      <c r="M17" s="26"/>
      <c r="N17" s="28"/>
    </row>
    <row r="18" spans="1:21" ht="15" x14ac:dyDescent="0.2">
      <c r="A18" s="29" t="s">
        <v>20</v>
      </c>
      <c r="B18" s="19"/>
      <c r="C18" s="19"/>
      <c r="D18" s="23"/>
      <c r="E18" s="21"/>
      <c r="F18" s="20"/>
      <c r="G18" s="30" t="s">
        <v>64</v>
      </c>
      <c r="H18" s="25" t="s">
        <v>21</v>
      </c>
      <c r="I18" s="26"/>
      <c r="J18" s="26"/>
      <c r="K18" s="26"/>
      <c r="L18" s="27"/>
      <c r="M18" s="26"/>
      <c r="N18" s="28"/>
    </row>
    <row r="19" spans="1:21" ht="15.75" thickBot="1" x14ac:dyDescent="0.3">
      <c r="A19" s="18" t="s">
        <v>22</v>
      </c>
      <c r="B19" s="31"/>
      <c r="C19" s="31"/>
      <c r="D19" s="32"/>
      <c r="E19" s="32"/>
      <c r="F19" s="32"/>
      <c r="G19" s="24" t="s">
        <v>65</v>
      </c>
      <c r="H19" s="33"/>
      <c r="I19" s="34"/>
      <c r="J19" s="34"/>
      <c r="K19" s="34"/>
      <c r="L19" s="35"/>
      <c r="M19" s="36"/>
      <c r="N19" s="37"/>
    </row>
    <row r="20" spans="1:21" ht="7.5" customHeight="1" thickTop="1" thickBot="1" x14ac:dyDescent="0.25">
      <c r="A20" s="38"/>
      <c r="B20" s="39"/>
      <c r="C20" s="39"/>
      <c r="D20" s="38"/>
      <c r="E20" s="38"/>
      <c r="F20" s="38"/>
      <c r="G20" s="38"/>
      <c r="H20" s="40"/>
      <c r="I20" s="38"/>
      <c r="J20" s="38"/>
      <c r="K20" s="38"/>
      <c r="L20" s="40"/>
      <c r="M20" s="38"/>
      <c r="N20" s="38"/>
    </row>
    <row r="21" spans="1:21" s="41" customFormat="1" ht="20.25" customHeight="1" thickTop="1" x14ac:dyDescent="0.2">
      <c r="A21" s="125" t="s">
        <v>23</v>
      </c>
      <c r="B21" s="127" t="s">
        <v>24</v>
      </c>
      <c r="C21" s="127" t="s">
        <v>25</v>
      </c>
      <c r="D21" s="127" t="s">
        <v>26</v>
      </c>
      <c r="E21" s="127" t="s">
        <v>27</v>
      </c>
      <c r="F21" s="127" t="s">
        <v>28</v>
      </c>
      <c r="G21" s="127" t="s">
        <v>29</v>
      </c>
      <c r="H21" s="159" t="s">
        <v>30</v>
      </c>
      <c r="I21" s="160"/>
      <c r="J21" s="163" t="s">
        <v>31</v>
      </c>
      <c r="K21" s="163"/>
      <c r="L21" s="164" t="s">
        <v>32</v>
      </c>
      <c r="M21" s="166" t="s">
        <v>33</v>
      </c>
      <c r="N21" s="157" t="s">
        <v>34</v>
      </c>
      <c r="P21" s="42"/>
      <c r="S21" s="43"/>
      <c r="T21" s="43"/>
      <c r="U21" s="43"/>
    </row>
    <row r="22" spans="1:21" s="41" customFormat="1" ht="17.25" customHeight="1" x14ac:dyDescent="0.2">
      <c r="A22" s="126"/>
      <c r="B22" s="128"/>
      <c r="C22" s="128"/>
      <c r="D22" s="128"/>
      <c r="E22" s="128"/>
      <c r="F22" s="128"/>
      <c r="G22" s="128"/>
      <c r="H22" s="161"/>
      <c r="I22" s="162"/>
      <c r="J22" s="44" t="s">
        <v>35</v>
      </c>
      <c r="K22" s="44" t="s">
        <v>36</v>
      </c>
      <c r="L22" s="165"/>
      <c r="M22" s="167"/>
      <c r="N22" s="158"/>
      <c r="P22" s="42"/>
      <c r="S22" s="43"/>
      <c r="T22" s="43"/>
      <c r="U22" s="43"/>
    </row>
    <row r="23" spans="1:21" s="41" customFormat="1" ht="24.95" customHeight="1" x14ac:dyDescent="0.25">
      <c r="A23" s="100">
        <v>1</v>
      </c>
      <c r="B23" s="112">
        <v>11</v>
      </c>
      <c r="C23" s="109">
        <v>10151615933</v>
      </c>
      <c r="D23" s="91" t="s">
        <v>69</v>
      </c>
      <c r="E23" s="107">
        <v>40744</v>
      </c>
      <c r="F23" s="91" t="s">
        <v>54</v>
      </c>
      <c r="G23" s="91" t="s">
        <v>70</v>
      </c>
      <c r="H23" s="101"/>
      <c r="I23" s="101"/>
      <c r="J23" s="116">
        <v>15</v>
      </c>
      <c r="K23" s="116">
        <v>15</v>
      </c>
      <c r="L23" s="117">
        <v>15</v>
      </c>
      <c r="M23" s="102"/>
      <c r="N23" s="103"/>
      <c r="P23" s="42"/>
      <c r="S23" s="43"/>
      <c r="T23" s="43"/>
      <c r="U23" s="43"/>
    </row>
    <row r="24" spans="1:21" ht="7.5" customHeight="1" thickBot="1" x14ac:dyDescent="0.25">
      <c r="A24" s="45"/>
      <c r="B24" s="46"/>
      <c r="C24" s="45"/>
      <c r="D24" s="47"/>
      <c r="E24" s="48"/>
      <c r="F24" s="49"/>
      <c r="G24" s="48"/>
      <c r="H24" s="50"/>
      <c r="I24" s="51"/>
      <c r="J24" s="51"/>
      <c r="K24" s="51"/>
      <c r="L24" s="50"/>
      <c r="M24" s="51"/>
      <c r="N24" s="51"/>
      <c r="P24" s="42"/>
      <c r="Q24" s="41"/>
      <c r="R24" s="41"/>
      <c r="S24" s="43"/>
      <c r="T24" s="43"/>
      <c r="U24" s="43"/>
    </row>
    <row r="25" spans="1:21" ht="15.75" thickTop="1" x14ac:dyDescent="0.2">
      <c r="A25" s="129" t="s">
        <v>37</v>
      </c>
      <c r="B25" s="130"/>
      <c r="C25" s="130"/>
      <c r="D25" s="130"/>
      <c r="E25" s="52"/>
      <c r="F25" s="52"/>
      <c r="G25" s="130" t="s">
        <v>38</v>
      </c>
      <c r="H25" s="130"/>
      <c r="I25" s="130"/>
      <c r="J25" s="130"/>
      <c r="K25" s="130"/>
      <c r="L25" s="130"/>
      <c r="M25" s="130"/>
      <c r="N25" s="131"/>
      <c r="P25" s="42"/>
      <c r="Q25" s="41"/>
      <c r="R25" s="41"/>
      <c r="S25" s="43"/>
      <c r="T25" s="43"/>
      <c r="U25" s="43"/>
    </row>
    <row r="26" spans="1:21" ht="15" x14ac:dyDescent="0.2">
      <c r="A26" s="53" t="s">
        <v>39</v>
      </c>
      <c r="B26" s="54"/>
      <c r="C26" s="55"/>
      <c r="D26" s="56"/>
      <c r="E26" s="57"/>
      <c r="F26" s="57"/>
      <c r="G26" s="58" t="s">
        <v>40</v>
      </c>
      <c r="H26" s="59">
        <v>1</v>
      </c>
      <c r="I26" s="60"/>
      <c r="J26" s="61"/>
      <c r="K26" s="61"/>
      <c r="L26" s="62"/>
      <c r="M26" s="58" t="s">
        <v>41</v>
      </c>
      <c r="N26" s="63">
        <f>COUNTIF(F$21:F120,"ЗМС")</f>
        <v>0</v>
      </c>
      <c r="P26" s="42"/>
      <c r="Q26" s="41"/>
      <c r="R26" s="41"/>
      <c r="S26" s="43"/>
      <c r="T26" s="43"/>
      <c r="U26" s="43"/>
    </row>
    <row r="27" spans="1:21" ht="15" x14ac:dyDescent="0.2">
      <c r="A27" s="53" t="s">
        <v>42</v>
      </c>
      <c r="B27" s="54"/>
      <c r="C27" s="64"/>
      <c r="D27" s="56"/>
      <c r="E27" s="65"/>
      <c r="F27" s="65"/>
      <c r="G27" s="58" t="s">
        <v>43</v>
      </c>
      <c r="H27" s="66">
        <v>1</v>
      </c>
      <c r="I27" s="67"/>
      <c r="J27" s="68"/>
      <c r="K27" s="68"/>
      <c r="L27" s="69"/>
      <c r="M27" s="58" t="s">
        <v>44</v>
      </c>
      <c r="N27" s="63">
        <f>COUNTIF(F$21:F120,"МСМК")</f>
        <v>0</v>
      </c>
      <c r="P27" s="42"/>
      <c r="Q27" s="41"/>
      <c r="R27" s="41"/>
      <c r="S27" s="43"/>
      <c r="T27" s="43"/>
      <c r="U27" s="43"/>
    </row>
    <row r="28" spans="1:21" ht="15" x14ac:dyDescent="0.2">
      <c r="A28" s="53" t="s">
        <v>45</v>
      </c>
      <c r="B28" s="54"/>
      <c r="C28" s="54"/>
      <c r="D28" s="56"/>
      <c r="E28" s="65"/>
      <c r="F28" s="65"/>
      <c r="G28" s="58" t="s">
        <v>46</v>
      </c>
      <c r="H28" s="66">
        <v>1</v>
      </c>
      <c r="I28" s="67"/>
      <c r="J28" s="68"/>
      <c r="K28" s="68"/>
      <c r="L28" s="69"/>
      <c r="M28" s="58" t="s">
        <v>47</v>
      </c>
      <c r="N28" s="63">
        <f>COUNTIF(F$21:F41,"МС")</f>
        <v>0</v>
      </c>
      <c r="P28" s="42"/>
      <c r="Q28" s="41"/>
      <c r="R28" s="41"/>
      <c r="S28" s="43"/>
      <c r="T28" s="43"/>
      <c r="U28" s="43"/>
    </row>
    <row r="29" spans="1:21" ht="15" x14ac:dyDescent="0.2">
      <c r="A29" s="53" t="s">
        <v>48</v>
      </c>
      <c r="B29" s="54"/>
      <c r="C29" s="54"/>
      <c r="D29" s="56"/>
      <c r="E29" s="65"/>
      <c r="F29" s="65"/>
      <c r="G29" s="58" t="s">
        <v>49</v>
      </c>
      <c r="H29" s="66">
        <v>1</v>
      </c>
      <c r="I29" s="67"/>
      <c r="J29" s="68"/>
      <c r="K29" s="68"/>
      <c r="L29" s="69"/>
      <c r="M29" s="58" t="s">
        <v>50</v>
      </c>
      <c r="N29" s="63">
        <f>COUNTIF(F$20:F41,"КМС")</f>
        <v>0</v>
      </c>
      <c r="P29" s="42"/>
      <c r="Q29" s="41"/>
      <c r="R29" s="41"/>
      <c r="S29" s="43"/>
      <c r="T29" s="43"/>
      <c r="U29" s="43"/>
    </row>
    <row r="30" spans="1:21" ht="15" x14ac:dyDescent="0.2">
      <c r="A30" s="70"/>
      <c r="B30" s="54"/>
      <c r="C30" s="54"/>
      <c r="D30" s="56"/>
      <c r="G30" s="58" t="s">
        <v>51</v>
      </c>
      <c r="H30" s="66">
        <v>0</v>
      </c>
      <c r="I30" s="67"/>
      <c r="J30" s="68"/>
      <c r="K30" s="68"/>
      <c r="L30" s="69"/>
      <c r="M30" s="58" t="s">
        <v>52</v>
      </c>
      <c r="N30" s="63">
        <f>COUNTIF(F$24:F119,"1 СР")</f>
        <v>0</v>
      </c>
      <c r="P30" s="42"/>
      <c r="Q30" s="41"/>
      <c r="R30" s="41"/>
      <c r="S30" s="43"/>
      <c r="T30" s="43"/>
      <c r="U30" s="43"/>
    </row>
    <row r="31" spans="1:21" ht="15" x14ac:dyDescent="0.2">
      <c r="A31" s="71"/>
      <c r="B31" s="32"/>
      <c r="C31" s="31"/>
      <c r="D31" s="56"/>
      <c r="G31" s="58" t="s">
        <v>53</v>
      </c>
      <c r="H31" s="66">
        <v>0</v>
      </c>
      <c r="I31" s="67"/>
      <c r="J31" s="68"/>
      <c r="K31" s="68"/>
      <c r="L31" s="69"/>
      <c r="M31" s="58" t="s">
        <v>54</v>
      </c>
      <c r="N31" s="63">
        <v>1</v>
      </c>
    </row>
    <row r="32" spans="1:21" ht="15" x14ac:dyDescent="0.2">
      <c r="A32" s="72"/>
      <c r="B32" s="54"/>
      <c r="C32" s="54"/>
      <c r="D32" s="56"/>
      <c r="E32" s="65"/>
      <c r="F32" s="65"/>
      <c r="G32" s="58" t="s">
        <v>55</v>
      </c>
      <c r="H32" s="66">
        <v>0</v>
      </c>
      <c r="I32" s="73"/>
      <c r="J32" s="74"/>
      <c r="K32" s="74"/>
      <c r="L32" s="75"/>
      <c r="M32" s="58" t="s">
        <v>56</v>
      </c>
      <c r="N32" s="63">
        <f>COUNTIF(F$24:F119,"3 СР")</f>
        <v>0</v>
      </c>
    </row>
    <row r="33" spans="1:21" ht="5.25" customHeight="1" x14ac:dyDescent="0.2">
      <c r="A33" s="72"/>
      <c r="B33" s="54"/>
      <c r="C33" s="54"/>
      <c r="D33" s="54"/>
      <c r="E33" s="54"/>
      <c r="F33" s="54"/>
      <c r="G33" s="32"/>
      <c r="H33" s="76"/>
      <c r="I33" s="76"/>
      <c r="J33" s="76"/>
      <c r="K33" s="76"/>
      <c r="L33" s="76"/>
      <c r="M33" s="77"/>
      <c r="N33" s="78"/>
    </row>
    <row r="34" spans="1:21" ht="15.75" x14ac:dyDescent="0.2">
      <c r="A34" s="79"/>
      <c r="B34" s="80"/>
      <c r="C34" s="80"/>
      <c r="D34" s="132" t="s">
        <v>57</v>
      </c>
      <c r="E34" s="132"/>
      <c r="F34" s="132"/>
      <c r="G34" s="132" t="s">
        <v>58</v>
      </c>
      <c r="H34" s="132"/>
      <c r="I34" s="132"/>
      <c r="J34" s="81"/>
      <c r="K34" s="81"/>
      <c r="L34" s="132" t="str">
        <f>A19</f>
        <v>СУДЬЯ НА ФИНИШЕ:</v>
      </c>
      <c r="M34" s="132"/>
      <c r="N34" s="133"/>
    </row>
    <row r="35" spans="1:21" x14ac:dyDescent="0.2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2"/>
    </row>
    <row r="36" spans="1:21" x14ac:dyDescent="0.2">
      <c r="A36" s="82"/>
      <c r="D36" s="83"/>
      <c r="E36" s="83"/>
      <c r="F36" s="83"/>
      <c r="G36" s="83"/>
      <c r="H36" s="35"/>
      <c r="I36" s="83"/>
      <c r="J36" s="83"/>
      <c r="K36" s="83"/>
      <c r="L36" s="35"/>
      <c r="M36" s="83"/>
      <c r="N36" s="84"/>
    </row>
    <row r="37" spans="1:21" x14ac:dyDescent="0.2">
      <c r="A37" s="82"/>
      <c r="D37" s="83"/>
      <c r="E37" s="83"/>
      <c r="F37" s="83"/>
      <c r="G37" s="83"/>
      <c r="H37" s="35"/>
      <c r="I37" s="83"/>
      <c r="J37" s="83"/>
      <c r="K37" s="83"/>
      <c r="L37" s="35"/>
      <c r="M37" s="83"/>
      <c r="N37" s="84"/>
    </row>
    <row r="38" spans="1:21" x14ac:dyDescent="0.2">
      <c r="A38" s="82"/>
      <c r="D38" s="83"/>
      <c r="E38" s="83"/>
      <c r="F38" s="83"/>
      <c r="G38" s="83"/>
      <c r="H38" s="35"/>
      <c r="I38" s="83"/>
      <c r="J38" s="83"/>
      <c r="K38" s="83"/>
      <c r="L38" s="35"/>
      <c r="M38" s="83"/>
      <c r="N38" s="84"/>
    </row>
    <row r="39" spans="1:21" x14ac:dyDescent="0.2">
      <c r="A39" s="82"/>
      <c r="D39" s="83"/>
      <c r="E39" s="83"/>
      <c r="F39" s="83"/>
      <c r="G39" s="83"/>
      <c r="H39" s="35"/>
      <c r="I39" s="83"/>
      <c r="J39" s="83"/>
      <c r="K39" s="83"/>
      <c r="L39" s="35"/>
      <c r="M39" s="83"/>
      <c r="N39" s="84"/>
    </row>
    <row r="40" spans="1:21" s="42" customFormat="1" ht="13.7" customHeight="1" thickBot="1" x14ac:dyDescent="0.25">
      <c r="A40" s="85"/>
      <c r="B40" s="86"/>
      <c r="C40" s="86"/>
      <c r="D40" s="123" t="str">
        <f>G17</f>
        <v xml:space="preserve">БОЯРОВ В.В. (ВК, г. САРАНСК) </v>
      </c>
      <c r="E40" s="123"/>
      <c r="F40" s="123"/>
      <c r="G40" s="123" t="str">
        <f>G18</f>
        <v>МЯГКОВА Е.А. ( 1К, г. САРАНСК)</v>
      </c>
      <c r="H40" s="123"/>
      <c r="I40" s="123"/>
      <c r="J40" s="87"/>
      <c r="K40" s="87"/>
      <c r="L40" s="123" t="str">
        <f>G19</f>
        <v xml:space="preserve">КОЧЕТКОВ Д.А. (ВК, г. САРАНСК) </v>
      </c>
      <c r="M40" s="123"/>
      <c r="N40" s="124"/>
      <c r="S40" s="88"/>
      <c r="T40" s="88"/>
      <c r="U40" s="88"/>
    </row>
    <row r="41" spans="1:21" ht="13.5" thickTop="1" x14ac:dyDescent="0.2"/>
  </sheetData>
  <mergeCells count="39">
    <mergeCell ref="A6:N6"/>
    <mergeCell ref="A1:N1"/>
    <mergeCell ref="A2:N2"/>
    <mergeCell ref="A3:N3"/>
    <mergeCell ref="A4:N4"/>
    <mergeCell ref="A5:N5"/>
    <mergeCell ref="H16:N16"/>
    <mergeCell ref="N21:N22"/>
    <mergeCell ref="F21:F22"/>
    <mergeCell ref="G21:G22"/>
    <mergeCell ref="H21:I22"/>
    <mergeCell ref="J21:K21"/>
    <mergeCell ref="L21:L22"/>
    <mergeCell ref="M21:M22"/>
    <mergeCell ref="A12:N12"/>
    <mergeCell ref="A13:D13"/>
    <mergeCell ref="A14:D14"/>
    <mergeCell ref="A15:G15"/>
    <mergeCell ref="H15:N15"/>
    <mergeCell ref="A7:N7"/>
    <mergeCell ref="A8:N8"/>
    <mergeCell ref="A9:N9"/>
    <mergeCell ref="A10:N10"/>
    <mergeCell ref="A11:N11"/>
    <mergeCell ref="A25:D25"/>
    <mergeCell ref="G25:N25"/>
    <mergeCell ref="D34:F34"/>
    <mergeCell ref="G34:I34"/>
    <mergeCell ref="L34:N34"/>
    <mergeCell ref="A21:A22"/>
    <mergeCell ref="B21:B22"/>
    <mergeCell ref="C21:C22"/>
    <mergeCell ref="D21:D22"/>
    <mergeCell ref="E21:E22"/>
    <mergeCell ref="A35:E35"/>
    <mergeCell ref="F35:N35"/>
    <mergeCell ref="D40:F40"/>
    <mergeCell ref="G40:I40"/>
    <mergeCell ref="L40:N40"/>
  </mergeCells>
  <printOptions horizontalCentered="1"/>
  <pageMargins left="0.11811023622047245" right="0.19685039370078741" top="0.39370078740157483" bottom="0.39370078740157483" header="0.31496062992125984" footer="0.31496062992125984"/>
  <pageSetup paperSize="9" scale="5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42"/>
  <sheetViews>
    <sheetView view="pageBreakPreview" zoomScaleNormal="50" zoomScaleSheetLayoutView="100" workbookViewId="0">
      <selection activeCell="N24" sqref="N24"/>
    </sheetView>
  </sheetViews>
  <sheetFormatPr defaultColWidth="9.140625" defaultRowHeight="12.75" x14ac:dyDescent="0.2"/>
  <cols>
    <col min="1" max="1" width="7" style="4" customWidth="1"/>
    <col min="2" max="2" width="7.85546875" style="83" customWidth="1"/>
    <col min="3" max="3" width="16.42578125" style="83" customWidth="1"/>
    <col min="4" max="4" width="26.7109375" style="4" customWidth="1"/>
    <col min="5" max="5" width="13.5703125" style="4" customWidth="1"/>
    <col min="6" max="6" width="8.85546875" style="4" customWidth="1"/>
    <col min="7" max="7" width="27" style="4" customWidth="1"/>
    <col min="8" max="8" width="9.85546875" style="5" customWidth="1"/>
    <col min="9" max="11" width="9.85546875" style="4" customWidth="1"/>
    <col min="12" max="12" width="10.140625" style="5" customWidth="1"/>
    <col min="13" max="13" width="11.42578125" style="4" customWidth="1"/>
    <col min="14" max="14" width="13.140625" style="4" customWidth="1"/>
    <col min="15" max="15" width="9.140625" style="4"/>
    <col min="16" max="16" width="9.140625" style="4" customWidth="1"/>
    <col min="17" max="18" width="9.140625" style="4"/>
    <col min="19" max="21" width="9.140625" style="5"/>
    <col min="22" max="16384" width="9.140625" style="4"/>
  </cols>
  <sheetData>
    <row r="1" spans="1:21" s="3" customFormat="1" ht="20.100000000000001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"/>
      <c r="P1" s="2"/>
    </row>
    <row r="2" spans="1:21" s="3" customFormat="1" ht="20.100000000000001" customHeight="1" x14ac:dyDescent="0.2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"/>
      <c r="P2" s="2"/>
    </row>
    <row r="3" spans="1:21" s="3" customFormat="1" ht="20.100000000000001" customHeight="1" x14ac:dyDescent="0.2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"/>
      <c r="P3" s="2"/>
    </row>
    <row r="4" spans="1:21" ht="19.5" customHeight="1" x14ac:dyDescent="0.2">
      <c r="A4" s="169" t="s">
        <v>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21" ht="18.600000000000001" customHeight="1" x14ac:dyDescent="0.2">
      <c r="A5" s="169" t="s">
        <v>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Q5" s="3"/>
    </row>
    <row r="6" spans="1:21" s="6" customFormat="1" ht="20.100000000000001" customHeight="1" x14ac:dyDescent="0.2">
      <c r="A6" s="168" t="s">
        <v>5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S6" s="7"/>
      <c r="T6" s="7"/>
      <c r="U6" s="7"/>
    </row>
    <row r="7" spans="1:21" s="6" customFormat="1" ht="0.95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S7" s="7"/>
      <c r="T7" s="7"/>
      <c r="U7" s="7"/>
    </row>
    <row r="8" spans="1:21" s="6" customFormat="1" ht="20.100000000000001" customHeight="1" thickBot="1" x14ac:dyDescent="0.25">
      <c r="A8" s="135" t="s">
        <v>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S8" s="7"/>
      <c r="T8" s="7"/>
      <c r="U8" s="7"/>
    </row>
    <row r="9" spans="1:21" ht="20.100000000000001" customHeight="1" thickTop="1" x14ac:dyDescent="0.2">
      <c r="A9" s="136" t="s">
        <v>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8"/>
    </row>
    <row r="10" spans="1:21" ht="20.100000000000001" customHeight="1" x14ac:dyDescent="0.2">
      <c r="A10" s="139" t="s">
        <v>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</row>
    <row r="11" spans="1:21" ht="20.100000000000001" customHeight="1" x14ac:dyDescent="0.2">
      <c r="A11" s="139" t="s">
        <v>59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1"/>
    </row>
    <row r="12" spans="1:21" ht="7.5" customHeight="1" x14ac:dyDescent="0.2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4"/>
    </row>
    <row r="13" spans="1:21" ht="15.75" x14ac:dyDescent="0.2">
      <c r="A13" s="145" t="s">
        <v>9</v>
      </c>
      <c r="B13" s="146"/>
      <c r="C13" s="146"/>
      <c r="D13" s="146"/>
      <c r="E13" s="8"/>
      <c r="F13" s="8"/>
      <c r="G13" s="9" t="s">
        <v>10</v>
      </c>
      <c r="H13" s="10" t="s">
        <v>62</v>
      </c>
      <c r="I13" s="8"/>
      <c r="J13" s="8"/>
      <c r="K13" s="8"/>
      <c r="L13" s="10"/>
      <c r="M13" s="11"/>
      <c r="N13" s="12" t="s">
        <v>60</v>
      </c>
    </row>
    <row r="14" spans="1:21" ht="15.75" x14ac:dyDescent="0.2">
      <c r="A14" s="147" t="s">
        <v>61</v>
      </c>
      <c r="B14" s="148"/>
      <c r="C14" s="148"/>
      <c r="D14" s="148"/>
      <c r="E14" s="13"/>
      <c r="F14" s="13"/>
      <c r="G14" s="14" t="s">
        <v>12</v>
      </c>
      <c r="H14" s="15" t="s">
        <v>11</v>
      </c>
      <c r="I14" s="13"/>
      <c r="J14" s="13"/>
      <c r="K14" s="13"/>
      <c r="L14" s="15"/>
      <c r="M14" s="16"/>
      <c r="N14" s="17" t="s">
        <v>63</v>
      </c>
    </row>
    <row r="15" spans="1:21" ht="15" x14ac:dyDescent="0.2">
      <c r="A15" s="149" t="s">
        <v>13</v>
      </c>
      <c r="B15" s="150"/>
      <c r="C15" s="150"/>
      <c r="D15" s="150"/>
      <c r="E15" s="150"/>
      <c r="F15" s="150"/>
      <c r="G15" s="151"/>
      <c r="H15" s="152" t="s">
        <v>14</v>
      </c>
      <c r="I15" s="150"/>
      <c r="J15" s="150"/>
      <c r="K15" s="150"/>
      <c r="L15" s="150"/>
      <c r="M15" s="150"/>
      <c r="N15" s="153"/>
    </row>
    <row r="16" spans="1:21" ht="15" x14ac:dyDescent="0.2">
      <c r="A16" s="18" t="s">
        <v>15</v>
      </c>
      <c r="B16" s="19"/>
      <c r="C16" s="19"/>
      <c r="D16" s="20"/>
      <c r="E16" s="21"/>
      <c r="F16" s="20"/>
      <c r="G16" s="22"/>
      <c r="H16" s="154" t="s">
        <v>16</v>
      </c>
      <c r="I16" s="155"/>
      <c r="J16" s="155"/>
      <c r="K16" s="155"/>
      <c r="L16" s="155"/>
      <c r="M16" s="155"/>
      <c r="N16" s="156"/>
    </row>
    <row r="17" spans="1:21" ht="15" x14ac:dyDescent="0.25">
      <c r="A17" s="18" t="s">
        <v>17</v>
      </c>
      <c r="B17" s="19"/>
      <c r="C17" s="19"/>
      <c r="D17" s="23"/>
      <c r="E17" s="21"/>
      <c r="F17" s="20"/>
      <c r="G17" s="24" t="s">
        <v>18</v>
      </c>
      <c r="H17" s="25" t="s">
        <v>19</v>
      </c>
      <c r="I17" s="26"/>
      <c r="J17" s="26"/>
      <c r="K17" s="26"/>
      <c r="L17" s="27"/>
      <c r="M17" s="26"/>
      <c r="N17" s="28"/>
    </row>
    <row r="18" spans="1:21" ht="15" x14ac:dyDescent="0.2">
      <c r="A18" s="29" t="s">
        <v>20</v>
      </c>
      <c r="B18" s="19"/>
      <c r="C18" s="19"/>
      <c r="D18" s="23"/>
      <c r="E18" s="21"/>
      <c r="F18" s="20"/>
      <c r="G18" s="30" t="s">
        <v>64</v>
      </c>
      <c r="H18" s="25" t="s">
        <v>21</v>
      </c>
      <c r="I18" s="26"/>
      <c r="J18" s="26"/>
      <c r="K18" s="26"/>
      <c r="L18" s="27"/>
      <c r="M18" s="26"/>
      <c r="N18" s="28"/>
    </row>
    <row r="19" spans="1:21" ht="15.75" thickBot="1" x14ac:dyDescent="0.3">
      <c r="A19" s="18" t="s">
        <v>22</v>
      </c>
      <c r="B19" s="31"/>
      <c r="C19" s="31"/>
      <c r="D19" s="32"/>
      <c r="E19" s="32"/>
      <c r="F19" s="32"/>
      <c r="G19" s="24" t="s">
        <v>65</v>
      </c>
      <c r="H19" s="33"/>
      <c r="I19" s="34"/>
      <c r="J19" s="34"/>
      <c r="K19" s="34"/>
      <c r="L19" s="35"/>
      <c r="M19" s="36"/>
      <c r="N19" s="37"/>
    </row>
    <row r="20" spans="1:21" ht="7.5" customHeight="1" thickTop="1" thickBot="1" x14ac:dyDescent="0.25">
      <c r="A20" s="38"/>
      <c r="B20" s="39"/>
      <c r="C20" s="39"/>
      <c r="D20" s="38"/>
      <c r="E20" s="38"/>
      <c r="F20" s="38"/>
      <c r="G20" s="38"/>
      <c r="H20" s="40"/>
      <c r="I20" s="38"/>
      <c r="J20" s="38"/>
      <c r="K20" s="38"/>
      <c r="L20" s="40"/>
      <c r="M20" s="38"/>
      <c r="N20" s="38"/>
    </row>
    <row r="21" spans="1:21" s="41" customFormat="1" ht="20.25" customHeight="1" thickTop="1" x14ac:dyDescent="0.2">
      <c r="A21" s="125" t="s">
        <v>23</v>
      </c>
      <c r="B21" s="127" t="s">
        <v>24</v>
      </c>
      <c r="C21" s="127" t="s">
        <v>25</v>
      </c>
      <c r="D21" s="127" t="s">
        <v>26</v>
      </c>
      <c r="E21" s="127" t="s">
        <v>27</v>
      </c>
      <c r="F21" s="127" t="s">
        <v>28</v>
      </c>
      <c r="G21" s="127" t="s">
        <v>29</v>
      </c>
      <c r="H21" s="159" t="s">
        <v>30</v>
      </c>
      <c r="I21" s="160"/>
      <c r="J21" s="163" t="s">
        <v>31</v>
      </c>
      <c r="K21" s="163"/>
      <c r="L21" s="164" t="s">
        <v>32</v>
      </c>
      <c r="M21" s="166" t="s">
        <v>33</v>
      </c>
      <c r="N21" s="157" t="s">
        <v>34</v>
      </c>
      <c r="P21" s="42"/>
      <c r="S21" s="43"/>
      <c r="T21" s="43"/>
      <c r="U21" s="43"/>
    </row>
    <row r="22" spans="1:21" s="41" customFormat="1" ht="17.25" customHeight="1" x14ac:dyDescent="0.2">
      <c r="A22" s="126"/>
      <c r="B22" s="128"/>
      <c r="C22" s="128"/>
      <c r="D22" s="128"/>
      <c r="E22" s="128"/>
      <c r="F22" s="128"/>
      <c r="G22" s="128"/>
      <c r="H22" s="161"/>
      <c r="I22" s="162"/>
      <c r="J22" s="44" t="s">
        <v>35</v>
      </c>
      <c r="K22" s="44" t="s">
        <v>36</v>
      </c>
      <c r="L22" s="165"/>
      <c r="M22" s="167"/>
      <c r="N22" s="158"/>
      <c r="P22" s="42"/>
      <c r="S22" s="43"/>
      <c r="T22" s="43"/>
      <c r="U22" s="43"/>
    </row>
    <row r="23" spans="1:21" ht="24.95" customHeight="1" x14ac:dyDescent="0.25">
      <c r="A23" s="104">
        <v>1</v>
      </c>
      <c r="B23" s="114">
        <v>13</v>
      </c>
      <c r="C23" s="105">
        <v>10151797304</v>
      </c>
      <c r="D23" s="105" t="s">
        <v>78</v>
      </c>
      <c r="E23" s="106">
        <v>38760</v>
      </c>
      <c r="F23" s="105" t="s">
        <v>52</v>
      </c>
      <c r="G23" s="105" t="s">
        <v>79</v>
      </c>
      <c r="H23" s="89"/>
      <c r="I23" s="90"/>
      <c r="J23" s="89">
        <v>30</v>
      </c>
      <c r="K23" s="89">
        <v>30</v>
      </c>
      <c r="L23" s="89">
        <v>30</v>
      </c>
      <c r="M23" s="98"/>
      <c r="N23" s="99"/>
      <c r="P23" s="42"/>
      <c r="Q23" s="41"/>
      <c r="R23" s="41"/>
      <c r="S23" s="43"/>
      <c r="T23" s="43"/>
      <c r="U23" s="43"/>
    </row>
    <row r="24" spans="1:21" ht="24.95" customHeight="1" x14ac:dyDescent="0.25">
      <c r="A24" s="108">
        <v>2</v>
      </c>
      <c r="B24" s="113">
        <v>12</v>
      </c>
      <c r="C24" s="109">
        <v>10129623508</v>
      </c>
      <c r="D24" s="110" t="s">
        <v>67</v>
      </c>
      <c r="E24" s="111">
        <v>39020</v>
      </c>
      <c r="F24" s="110" t="s">
        <v>52</v>
      </c>
      <c r="G24" s="110" t="s">
        <v>68</v>
      </c>
      <c r="H24" s="96"/>
      <c r="I24" s="97"/>
      <c r="J24" s="96">
        <v>25</v>
      </c>
      <c r="K24" s="96">
        <v>10</v>
      </c>
      <c r="L24" s="96">
        <v>25</v>
      </c>
      <c r="M24" s="91"/>
      <c r="N24" s="92"/>
      <c r="P24" s="42"/>
      <c r="Q24" s="41"/>
      <c r="R24" s="41"/>
      <c r="S24" s="43"/>
      <c r="T24" s="43"/>
      <c r="U24" s="43"/>
    </row>
    <row r="25" spans="1:21" ht="7.5" customHeight="1" thickBot="1" x14ac:dyDescent="0.25">
      <c r="A25" s="45"/>
      <c r="B25" s="46"/>
      <c r="C25" s="45"/>
      <c r="D25" s="47"/>
      <c r="E25" s="48"/>
      <c r="F25" s="49"/>
      <c r="G25" s="48"/>
      <c r="H25" s="50"/>
      <c r="I25" s="51"/>
      <c r="J25" s="51"/>
      <c r="K25" s="51"/>
      <c r="L25" s="50"/>
      <c r="M25" s="51"/>
      <c r="N25" s="51"/>
      <c r="P25" s="42"/>
      <c r="Q25" s="41"/>
      <c r="R25" s="41"/>
      <c r="S25" s="43"/>
      <c r="T25" s="43"/>
      <c r="U25" s="43"/>
    </row>
    <row r="26" spans="1:21" ht="15.75" thickTop="1" x14ac:dyDescent="0.2">
      <c r="A26" s="129" t="s">
        <v>37</v>
      </c>
      <c r="B26" s="130"/>
      <c r="C26" s="130"/>
      <c r="D26" s="130"/>
      <c r="E26" s="52"/>
      <c r="F26" s="52"/>
      <c r="G26" s="130" t="s">
        <v>38</v>
      </c>
      <c r="H26" s="130"/>
      <c r="I26" s="130"/>
      <c r="J26" s="130"/>
      <c r="K26" s="130"/>
      <c r="L26" s="130"/>
      <c r="M26" s="130"/>
      <c r="N26" s="131"/>
      <c r="P26" s="42"/>
      <c r="Q26" s="41"/>
      <c r="R26" s="41"/>
      <c r="S26" s="43"/>
      <c r="T26" s="43"/>
      <c r="U26" s="43"/>
    </row>
    <row r="27" spans="1:21" ht="15" x14ac:dyDescent="0.2">
      <c r="A27" s="53" t="s">
        <v>39</v>
      </c>
      <c r="B27" s="54"/>
      <c r="C27" s="55"/>
      <c r="D27" s="56"/>
      <c r="E27" s="57"/>
      <c r="F27" s="57"/>
      <c r="G27" s="58" t="s">
        <v>40</v>
      </c>
      <c r="H27" s="59">
        <v>2</v>
      </c>
      <c r="I27" s="60"/>
      <c r="J27" s="61"/>
      <c r="K27" s="61"/>
      <c r="L27" s="62"/>
      <c r="M27" s="58" t="s">
        <v>41</v>
      </c>
      <c r="N27" s="63">
        <f>COUNTIF(F$21:F120,"ЗМС")</f>
        <v>0</v>
      </c>
      <c r="P27" s="42"/>
      <c r="Q27" s="41"/>
      <c r="R27" s="41"/>
      <c r="S27" s="43"/>
      <c r="T27" s="43"/>
      <c r="U27" s="43"/>
    </row>
    <row r="28" spans="1:21" ht="15" x14ac:dyDescent="0.2">
      <c r="A28" s="53" t="s">
        <v>42</v>
      </c>
      <c r="B28" s="54"/>
      <c r="C28" s="64"/>
      <c r="D28" s="56"/>
      <c r="E28" s="65"/>
      <c r="F28" s="65"/>
      <c r="G28" s="58" t="s">
        <v>43</v>
      </c>
      <c r="H28" s="66">
        <v>2</v>
      </c>
      <c r="I28" s="67"/>
      <c r="J28" s="68"/>
      <c r="K28" s="68"/>
      <c r="L28" s="69"/>
      <c r="M28" s="58" t="s">
        <v>44</v>
      </c>
      <c r="N28" s="63">
        <f>COUNTIF(F$21:F120,"МСМК")</f>
        <v>0</v>
      </c>
      <c r="P28" s="42"/>
      <c r="Q28" s="41"/>
      <c r="R28" s="41"/>
      <c r="S28" s="43"/>
      <c r="T28" s="43"/>
      <c r="U28" s="43"/>
    </row>
    <row r="29" spans="1:21" ht="15" x14ac:dyDescent="0.2">
      <c r="A29" s="53" t="s">
        <v>45</v>
      </c>
      <c r="B29" s="54"/>
      <c r="C29" s="54"/>
      <c r="D29" s="56"/>
      <c r="E29" s="65"/>
      <c r="F29" s="65"/>
      <c r="G29" s="58" t="s">
        <v>46</v>
      </c>
      <c r="H29" s="66">
        <v>2</v>
      </c>
      <c r="I29" s="67"/>
      <c r="J29" s="68"/>
      <c r="K29" s="68"/>
      <c r="L29" s="69"/>
      <c r="M29" s="58" t="s">
        <v>47</v>
      </c>
      <c r="N29" s="63">
        <f>COUNTIF(F$21:F42,"МС")</f>
        <v>0</v>
      </c>
      <c r="P29" s="42"/>
      <c r="Q29" s="41"/>
      <c r="R29" s="41"/>
      <c r="S29" s="43"/>
      <c r="T29" s="43"/>
      <c r="U29" s="43"/>
    </row>
    <row r="30" spans="1:21" ht="15" x14ac:dyDescent="0.2">
      <c r="A30" s="53" t="s">
        <v>48</v>
      </c>
      <c r="B30" s="54"/>
      <c r="C30" s="54"/>
      <c r="D30" s="56"/>
      <c r="E30" s="65"/>
      <c r="F30" s="65"/>
      <c r="G30" s="58" t="s">
        <v>49</v>
      </c>
      <c r="H30" s="66">
        <v>2</v>
      </c>
      <c r="I30" s="67"/>
      <c r="J30" s="68"/>
      <c r="K30" s="68"/>
      <c r="L30" s="69"/>
      <c r="M30" s="58" t="s">
        <v>50</v>
      </c>
      <c r="N30" s="63">
        <f>COUNTIF(F$20:F42,"КМС")</f>
        <v>0</v>
      </c>
      <c r="P30" s="42"/>
      <c r="Q30" s="41"/>
      <c r="R30" s="41"/>
      <c r="S30" s="43"/>
      <c r="T30" s="43"/>
      <c r="U30" s="43"/>
    </row>
    <row r="31" spans="1:21" ht="15" x14ac:dyDescent="0.2">
      <c r="A31" s="70"/>
      <c r="B31" s="54"/>
      <c r="C31" s="54"/>
      <c r="D31" s="56"/>
      <c r="G31" s="58" t="s">
        <v>51</v>
      </c>
      <c r="H31" s="66">
        <f>COUNTIF(A12:A24,"НФ")</f>
        <v>0</v>
      </c>
      <c r="I31" s="67"/>
      <c r="J31" s="68"/>
      <c r="K31" s="68"/>
      <c r="L31" s="69"/>
      <c r="M31" s="58" t="s">
        <v>52</v>
      </c>
      <c r="N31" s="63">
        <f>COUNTIF(F$23:F119,"1 СР")</f>
        <v>2</v>
      </c>
      <c r="P31" s="42"/>
      <c r="Q31" s="41"/>
      <c r="R31" s="41"/>
      <c r="S31" s="43"/>
      <c r="T31" s="43"/>
      <c r="U31" s="43"/>
    </row>
    <row r="32" spans="1:21" ht="15" x14ac:dyDescent="0.2">
      <c r="A32" s="71"/>
      <c r="B32" s="32"/>
      <c r="C32" s="31"/>
      <c r="D32" s="56"/>
      <c r="G32" s="58" t="s">
        <v>53</v>
      </c>
      <c r="H32" s="66">
        <f>COUNTIF(A12:A24,"ДСКВ")</f>
        <v>0</v>
      </c>
      <c r="I32" s="67"/>
      <c r="J32" s="68"/>
      <c r="K32" s="68"/>
      <c r="L32" s="69"/>
      <c r="M32" s="58" t="s">
        <v>54</v>
      </c>
      <c r="N32" s="63">
        <f>COUNTIF(F$23:F119,"2 СР")</f>
        <v>0</v>
      </c>
    </row>
    <row r="33" spans="1:21" ht="15" x14ac:dyDescent="0.2">
      <c r="A33" s="72"/>
      <c r="B33" s="54"/>
      <c r="C33" s="54"/>
      <c r="D33" s="56"/>
      <c r="E33" s="65"/>
      <c r="F33" s="65"/>
      <c r="G33" s="58" t="s">
        <v>55</v>
      </c>
      <c r="H33" s="66">
        <f>COUNTIF(A12:A24,"НС")</f>
        <v>0</v>
      </c>
      <c r="I33" s="73"/>
      <c r="J33" s="74"/>
      <c r="K33" s="74"/>
      <c r="L33" s="75"/>
      <c r="M33" s="58" t="s">
        <v>56</v>
      </c>
      <c r="N33" s="63">
        <f>COUNTIF(F$23:F119,"3 СР")</f>
        <v>0</v>
      </c>
    </row>
    <row r="34" spans="1:21" ht="5.25" customHeight="1" x14ac:dyDescent="0.2">
      <c r="A34" s="72"/>
      <c r="B34" s="54"/>
      <c r="C34" s="54"/>
      <c r="D34" s="54"/>
      <c r="E34" s="54"/>
      <c r="F34" s="54"/>
      <c r="G34" s="32"/>
      <c r="H34" s="76"/>
      <c r="I34" s="76"/>
      <c r="J34" s="76"/>
      <c r="K34" s="76"/>
      <c r="L34" s="76"/>
      <c r="M34" s="77"/>
      <c r="N34" s="78"/>
    </row>
    <row r="35" spans="1:21" ht="15.75" x14ac:dyDescent="0.2">
      <c r="A35" s="79"/>
      <c r="B35" s="80"/>
      <c r="C35" s="80"/>
      <c r="D35" s="132" t="s">
        <v>57</v>
      </c>
      <c r="E35" s="132"/>
      <c r="F35" s="132"/>
      <c r="G35" s="132" t="s">
        <v>58</v>
      </c>
      <c r="H35" s="132"/>
      <c r="I35" s="132"/>
      <c r="J35" s="81"/>
      <c r="K35" s="81"/>
      <c r="L35" s="132" t="str">
        <f>A19</f>
        <v>СУДЬЯ НА ФИНИШЕ:</v>
      </c>
      <c r="M35" s="132"/>
      <c r="N35" s="133"/>
    </row>
    <row r="36" spans="1:21" x14ac:dyDescent="0.2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2"/>
    </row>
    <row r="37" spans="1:21" x14ac:dyDescent="0.2">
      <c r="A37" s="82"/>
      <c r="D37" s="83"/>
      <c r="E37" s="83"/>
      <c r="F37" s="83"/>
      <c r="G37" s="83"/>
      <c r="H37" s="35"/>
      <c r="I37" s="83"/>
      <c r="J37" s="83"/>
      <c r="K37" s="83"/>
      <c r="L37" s="35"/>
      <c r="M37" s="83"/>
      <c r="N37" s="84"/>
    </row>
    <row r="38" spans="1:21" x14ac:dyDescent="0.2">
      <c r="A38" s="82"/>
      <c r="D38" s="83"/>
      <c r="E38" s="83"/>
      <c r="F38" s="83"/>
      <c r="G38" s="83"/>
      <c r="H38" s="35"/>
      <c r="I38" s="83"/>
      <c r="J38" s="83"/>
      <c r="K38" s="83"/>
      <c r="L38" s="35"/>
      <c r="M38" s="83"/>
      <c r="N38" s="84"/>
    </row>
    <row r="39" spans="1:21" x14ac:dyDescent="0.2">
      <c r="A39" s="82"/>
      <c r="D39" s="83"/>
      <c r="E39" s="83"/>
      <c r="F39" s="83"/>
      <c r="G39" s="83"/>
      <c r="H39" s="35"/>
      <c r="I39" s="83"/>
      <c r="J39" s="83"/>
      <c r="K39" s="83"/>
      <c r="L39" s="35"/>
      <c r="M39" s="83"/>
      <c r="N39" s="84"/>
    </row>
    <row r="40" spans="1:21" x14ac:dyDescent="0.2">
      <c r="A40" s="82"/>
      <c r="D40" s="83"/>
      <c r="E40" s="83"/>
      <c r="F40" s="83"/>
      <c r="G40" s="83"/>
      <c r="H40" s="35"/>
      <c r="I40" s="83"/>
      <c r="J40" s="83"/>
      <c r="K40" s="83"/>
      <c r="L40" s="35"/>
      <c r="M40" s="83"/>
      <c r="N40" s="84"/>
    </row>
    <row r="41" spans="1:21" s="42" customFormat="1" ht="13.7" customHeight="1" thickBot="1" x14ac:dyDescent="0.25">
      <c r="A41" s="85"/>
      <c r="B41" s="86"/>
      <c r="C41" s="86"/>
      <c r="D41" s="123" t="str">
        <f>G17</f>
        <v xml:space="preserve">БОЯРОВ В.В. (ВК, г. САРАНСК) </v>
      </c>
      <c r="E41" s="123"/>
      <c r="F41" s="123"/>
      <c r="G41" s="123" t="str">
        <f>G18</f>
        <v>МЯГКОВА Е.А. ( 1К, г. САРАНСК)</v>
      </c>
      <c r="H41" s="123"/>
      <c r="I41" s="123"/>
      <c r="J41" s="87"/>
      <c r="K41" s="87"/>
      <c r="L41" s="123" t="str">
        <f>G19</f>
        <v xml:space="preserve">КОЧЕТКОВ Д.А. (ВК, г. САРАНСК) </v>
      </c>
      <c r="M41" s="123"/>
      <c r="N41" s="124"/>
      <c r="S41" s="88"/>
      <c r="T41" s="88"/>
      <c r="U41" s="88"/>
    </row>
    <row r="42" spans="1:21" ht="13.5" thickTop="1" x14ac:dyDescent="0.2"/>
  </sheetData>
  <autoFilter ref="A21:L22">
    <filterColumn colId="7" showButton="0"/>
    <filterColumn colId="9" showButton="0"/>
    <sortState ref="A24:L24">
      <sortCondition descending="1" ref="L21:L22"/>
    </sortState>
  </autoFilter>
  <mergeCells count="39">
    <mergeCell ref="A36:E36"/>
    <mergeCell ref="F36:N36"/>
    <mergeCell ref="D41:F41"/>
    <mergeCell ref="G41:I41"/>
    <mergeCell ref="L41:N41"/>
    <mergeCell ref="A21:A22"/>
    <mergeCell ref="B21:B22"/>
    <mergeCell ref="C21:C22"/>
    <mergeCell ref="D21:D22"/>
    <mergeCell ref="E21:E22"/>
    <mergeCell ref="A26:D26"/>
    <mergeCell ref="G26:N26"/>
    <mergeCell ref="D35:F35"/>
    <mergeCell ref="G35:I35"/>
    <mergeCell ref="L35:N35"/>
    <mergeCell ref="A7:N7"/>
    <mergeCell ref="A8:N8"/>
    <mergeCell ref="A9:N9"/>
    <mergeCell ref="A10:N10"/>
    <mergeCell ref="A11:N11"/>
    <mergeCell ref="A12:N12"/>
    <mergeCell ref="A13:D13"/>
    <mergeCell ref="A14:D14"/>
    <mergeCell ref="A15:G15"/>
    <mergeCell ref="H15:N15"/>
    <mergeCell ref="H16:N16"/>
    <mergeCell ref="N21:N22"/>
    <mergeCell ref="F21:F22"/>
    <mergeCell ref="G21:G22"/>
    <mergeCell ref="H21:I22"/>
    <mergeCell ref="J21:K21"/>
    <mergeCell ref="L21:L22"/>
    <mergeCell ref="M21:M22"/>
    <mergeCell ref="A6:N6"/>
    <mergeCell ref="A1:N1"/>
    <mergeCell ref="A2:N2"/>
    <mergeCell ref="A3:N3"/>
    <mergeCell ref="A4:N4"/>
    <mergeCell ref="A5:N5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55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view="pageBreakPreview" zoomScaleNormal="100" zoomScaleSheetLayoutView="100" workbookViewId="0">
      <selection activeCell="A4" sqref="A4:N4"/>
    </sheetView>
  </sheetViews>
  <sheetFormatPr defaultColWidth="9.140625" defaultRowHeight="12.75" x14ac:dyDescent="0.2"/>
  <cols>
    <col min="1" max="1" width="7" style="4" customWidth="1"/>
    <col min="2" max="2" width="7.85546875" style="83" customWidth="1"/>
    <col min="3" max="3" width="16.42578125" style="83" customWidth="1"/>
    <col min="4" max="4" width="26.7109375" style="4" customWidth="1"/>
    <col min="5" max="5" width="13.5703125" style="4" customWidth="1"/>
    <col min="6" max="6" width="8.85546875" style="4" customWidth="1"/>
    <col min="7" max="7" width="27" style="4" customWidth="1"/>
    <col min="8" max="8" width="9.85546875" style="5" customWidth="1"/>
    <col min="9" max="11" width="9.85546875" style="4" customWidth="1"/>
    <col min="12" max="12" width="10.140625" style="5" customWidth="1"/>
    <col min="13" max="13" width="11.42578125" style="4" customWidth="1"/>
    <col min="14" max="14" width="13.140625" style="4" customWidth="1"/>
    <col min="15" max="18" width="9.140625" style="4"/>
    <col min="19" max="21" width="9.140625" style="5"/>
    <col min="22" max="16384" width="9.140625" style="4"/>
  </cols>
  <sheetData>
    <row r="1" spans="1:21" s="3" customFormat="1" ht="20.100000000000001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"/>
      <c r="P1" s="2"/>
    </row>
    <row r="2" spans="1:21" s="3" customFormat="1" ht="20.100000000000001" customHeight="1" x14ac:dyDescent="0.2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"/>
      <c r="P2" s="2"/>
    </row>
    <row r="3" spans="1:21" s="3" customFormat="1" ht="20.100000000000001" customHeight="1" x14ac:dyDescent="0.2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"/>
      <c r="P3" s="2"/>
    </row>
    <row r="4" spans="1:21" ht="19.5" customHeight="1" x14ac:dyDescent="0.2">
      <c r="A4" s="169" t="s">
        <v>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21" ht="18.600000000000001" customHeight="1" x14ac:dyDescent="0.2">
      <c r="A5" s="169" t="s">
        <v>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Q5" s="3"/>
    </row>
    <row r="6" spans="1:21" s="6" customFormat="1" ht="20.100000000000001" customHeight="1" x14ac:dyDescent="0.2">
      <c r="A6" s="168" t="s">
        <v>5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S6" s="7"/>
      <c r="T6" s="7"/>
      <c r="U6" s="7"/>
    </row>
    <row r="7" spans="1:21" s="6" customFormat="1" ht="0.95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S7" s="7"/>
      <c r="T7" s="7"/>
      <c r="U7" s="7"/>
    </row>
    <row r="8" spans="1:21" s="6" customFormat="1" ht="20.100000000000001" customHeight="1" thickBot="1" x14ac:dyDescent="0.25">
      <c r="A8" s="135" t="s">
        <v>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S8" s="7"/>
      <c r="T8" s="7"/>
      <c r="U8" s="7"/>
    </row>
    <row r="9" spans="1:21" ht="20.100000000000001" customHeight="1" thickTop="1" x14ac:dyDescent="0.2">
      <c r="A9" s="136" t="s">
        <v>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8"/>
    </row>
    <row r="10" spans="1:21" ht="20.100000000000001" customHeight="1" x14ac:dyDescent="0.2">
      <c r="A10" s="139" t="s">
        <v>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</row>
    <row r="11" spans="1:21" ht="20.100000000000001" customHeight="1" x14ac:dyDescent="0.2">
      <c r="A11" s="139" t="s">
        <v>83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1"/>
    </row>
    <row r="12" spans="1:21" ht="7.5" customHeight="1" x14ac:dyDescent="0.2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4"/>
    </row>
    <row r="13" spans="1:21" ht="15.75" x14ac:dyDescent="0.2">
      <c r="A13" s="145" t="s">
        <v>9</v>
      </c>
      <c r="B13" s="146"/>
      <c r="C13" s="146"/>
      <c r="D13" s="146"/>
      <c r="E13" s="8"/>
      <c r="F13" s="8"/>
      <c r="G13" s="9" t="s">
        <v>10</v>
      </c>
      <c r="H13" s="10" t="s">
        <v>62</v>
      </c>
      <c r="I13" s="8"/>
      <c r="J13" s="8"/>
      <c r="K13" s="8"/>
      <c r="L13" s="10"/>
      <c r="M13" s="11"/>
      <c r="N13" s="12" t="s">
        <v>60</v>
      </c>
    </row>
    <row r="14" spans="1:21" ht="15.75" x14ac:dyDescent="0.2">
      <c r="A14" s="147" t="s">
        <v>61</v>
      </c>
      <c r="B14" s="148"/>
      <c r="C14" s="148"/>
      <c r="D14" s="148"/>
      <c r="E14" s="13"/>
      <c r="F14" s="13"/>
      <c r="G14" s="14" t="s">
        <v>12</v>
      </c>
      <c r="H14" s="15" t="s">
        <v>11</v>
      </c>
      <c r="I14" s="13"/>
      <c r="J14" s="13"/>
      <c r="K14" s="13"/>
      <c r="L14" s="15"/>
      <c r="M14" s="16"/>
      <c r="N14" s="17" t="s">
        <v>63</v>
      </c>
    </row>
    <row r="15" spans="1:21" ht="15" x14ac:dyDescent="0.2">
      <c r="A15" s="149" t="s">
        <v>13</v>
      </c>
      <c r="B15" s="150"/>
      <c r="C15" s="150"/>
      <c r="D15" s="150"/>
      <c r="E15" s="150"/>
      <c r="F15" s="150"/>
      <c r="G15" s="151"/>
      <c r="H15" s="152" t="s">
        <v>14</v>
      </c>
      <c r="I15" s="150"/>
      <c r="J15" s="150"/>
      <c r="K15" s="150"/>
      <c r="L15" s="150"/>
      <c r="M15" s="150"/>
      <c r="N15" s="153"/>
    </row>
    <row r="16" spans="1:21" ht="15" x14ac:dyDescent="0.2">
      <c r="A16" s="18" t="s">
        <v>15</v>
      </c>
      <c r="B16" s="19"/>
      <c r="C16" s="19"/>
      <c r="D16" s="20"/>
      <c r="E16" s="21"/>
      <c r="F16" s="20"/>
      <c r="G16" s="22"/>
      <c r="H16" s="154" t="s">
        <v>16</v>
      </c>
      <c r="I16" s="155"/>
      <c r="J16" s="155"/>
      <c r="K16" s="155"/>
      <c r="L16" s="155"/>
      <c r="M16" s="155"/>
      <c r="N16" s="156"/>
    </row>
    <row r="17" spans="1:21" ht="15" x14ac:dyDescent="0.25">
      <c r="A17" s="18" t="s">
        <v>17</v>
      </c>
      <c r="B17" s="19"/>
      <c r="C17" s="19"/>
      <c r="D17" s="23"/>
      <c r="E17" s="21"/>
      <c r="F17" s="20"/>
      <c r="G17" s="24" t="s">
        <v>18</v>
      </c>
      <c r="H17" s="25" t="s">
        <v>19</v>
      </c>
      <c r="I17" s="26"/>
      <c r="J17" s="26"/>
      <c r="K17" s="26"/>
      <c r="L17" s="27"/>
      <c r="M17" s="26"/>
      <c r="N17" s="28"/>
    </row>
    <row r="18" spans="1:21" ht="15" x14ac:dyDescent="0.2">
      <c r="A18" s="29" t="s">
        <v>20</v>
      </c>
      <c r="B18" s="19"/>
      <c r="C18" s="19"/>
      <c r="D18" s="23"/>
      <c r="E18" s="21"/>
      <c r="F18" s="20"/>
      <c r="G18" s="30" t="s">
        <v>64</v>
      </c>
      <c r="H18" s="25" t="s">
        <v>21</v>
      </c>
      <c r="I18" s="26"/>
      <c r="J18" s="26"/>
      <c r="K18" s="26"/>
      <c r="L18" s="27"/>
      <c r="M18" s="26"/>
      <c r="N18" s="28"/>
    </row>
    <row r="19" spans="1:21" ht="15.75" thickBot="1" x14ac:dyDescent="0.3">
      <c r="A19" s="18" t="s">
        <v>22</v>
      </c>
      <c r="B19" s="31"/>
      <c r="C19" s="31"/>
      <c r="D19" s="32"/>
      <c r="E19" s="32"/>
      <c r="F19" s="32"/>
      <c r="G19" s="24" t="s">
        <v>65</v>
      </c>
      <c r="H19" s="33"/>
      <c r="I19" s="34"/>
      <c r="J19" s="34"/>
      <c r="K19" s="34"/>
      <c r="L19" s="35"/>
      <c r="M19" s="36"/>
      <c r="N19" s="37"/>
    </row>
    <row r="20" spans="1:21" ht="7.5" customHeight="1" thickTop="1" thickBot="1" x14ac:dyDescent="0.25">
      <c r="A20" s="38"/>
      <c r="B20" s="39"/>
      <c r="C20" s="39"/>
      <c r="D20" s="38"/>
      <c r="E20" s="38"/>
      <c r="F20" s="38"/>
      <c r="G20" s="38"/>
      <c r="H20" s="40"/>
      <c r="I20" s="38"/>
      <c r="J20" s="38"/>
      <c r="K20" s="38"/>
      <c r="L20" s="40"/>
      <c r="M20" s="38"/>
      <c r="N20" s="38"/>
    </row>
    <row r="21" spans="1:21" s="41" customFormat="1" ht="20.25" customHeight="1" thickTop="1" x14ac:dyDescent="0.2">
      <c r="A21" s="125" t="s">
        <v>23</v>
      </c>
      <c r="B21" s="127" t="s">
        <v>24</v>
      </c>
      <c r="C21" s="127" t="s">
        <v>25</v>
      </c>
      <c r="D21" s="127" t="s">
        <v>26</v>
      </c>
      <c r="E21" s="127" t="s">
        <v>27</v>
      </c>
      <c r="F21" s="127" t="s">
        <v>28</v>
      </c>
      <c r="G21" s="127" t="s">
        <v>29</v>
      </c>
      <c r="H21" s="159" t="s">
        <v>30</v>
      </c>
      <c r="I21" s="160"/>
      <c r="J21" s="163" t="s">
        <v>31</v>
      </c>
      <c r="K21" s="163"/>
      <c r="L21" s="164" t="s">
        <v>32</v>
      </c>
      <c r="M21" s="166" t="s">
        <v>33</v>
      </c>
      <c r="N21" s="157" t="s">
        <v>34</v>
      </c>
      <c r="P21" s="42"/>
      <c r="S21" s="43"/>
      <c r="T21" s="43"/>
      <c r="U21" s="43"/>
    </row>
    <row r="22" spans="1:21" s="41" customFormat="1" ht="17.25" customHeight="1" x14ac:dyDescent="0.2">
      <c r="A22" s="126"/>
      <c r="B22" s="128"/>
      <c r="C22" s="128"/>
      <c r="D22" s="128"/>
      <c r="E22" s="128"/>
      <c r="F22" s="128"/>
      <c r="G22" s="128"/>
      <c r="H22" s="161"/>
      <c r="I22" s="162"/>
      <c r="J22" s="44" t="s">
        <v>35</v>
      </c>
      <c r="K22" s="44" t="s">
        <v>36</v>
      </c>
      <c r="L22" s="165"/>
      <c r="M22" s="167"/>
      <c r="N22" s="158"/>
      <c r="P22" s="42"/>
      <c r="S22" s="43"/>
      <c r="T22" s="43"/>
      <c r="U22" s="43"/>
    </row>
    <row r="23" spans="1:21" ht="24.95" customHeight="1" x14ac:dyDescent="0.2">
      <c r="A23" s="104">
        <v>1</v>
      </c>
      <c r="B23" s="114">
        <v>15</v>
      </c>
      <c r="C23" s="105">
        <v>10097381415</v>
      </c>
      <c r="D23" s="105" t="s">
        <v>82</v>
      </c>
      <c r="E23" s="106">
        <v>35351</v>
      </c>
      <c r="F23" s="105" t="s">
        <v>47</v>
      </c>
      <c r="G23" s="105" t="s">
        <v>81</v>
      </c>
      <c r="H23" s="89"/>
      <c r="I23" s="90"/>
      <c r="J23" s="89">
        <v>50</v>
      </c>
      <c r="K23" s="89">
        <v>50</v>
      </c>
      <c r="L23" s="89">
        <v>50</v>
      </c>
      <c r="M23" s="91"/>
      <c r="N23" s="92"/>
      <c r="P23" s="42"/>
      <c r="Q23" s="41"/>
      <c r="R23" s="41"/>
      <c r="S23" s="43"/>
      <c r="T23" s="43"/>
      <c r="U23" s="43"/>
    </row>
    <row r="24" spans="1:21" ht="24.95" customHeight="1" x14ac:dyDescent="0.2">
      <c r="A24" s="104" t="s">
        <v>84</v>
      </c>
      <c r="B24" s="114">
        <v>14</v>
      </c>
      <c r="C24" s="105">
        <v>10066351620</v>
      </c>
      <c r="D24" s="105" t="s">
        <v>80</v>
      </c>
      <c r="E24" s="106">
        <v>34518</v>
      </c>
      <c r="F24" s="105" t="s">
        <v>47</v>
      </c>
      <c r="G24" s="105" t="s">
        <v>81</v>
      </c>
      <c r="H24" s="89"/>
      <c r="I24" s="90"/>
      <c r="J24" s="89"/>
      <c r="K24" s="89"/>
      <c r="L24" s="89"/>
      <c r="M24" s="91"/>
      <c r="N24" s="92"/>
      <c r="P24" s="42"/>
      <c r="Q24" s="41"/>
      <c r="R24" s="41"/>
      <c r="S24" s="43"/>
      <c r="T24" s="43"/>
      <c r="U24" s="43"/>
    </row>
    <row r="25" spans="1:21" ht="7.5" customHeight="1" thickBot="1" x14ac:dyDescent="0.25">
      <c r="A25" s="45"/>
      <c r="B25" s="46"/>
      <c r="C25" s="45"/>
      <c r="D25" s="47"/>
      <c r="E25" s="48"/>
      <c r="F25" s="49"/>
      <c r="G25" s="48"/>
      <c r="H25" s="50"/>
      <c r="I25" s="51"/>
      <c r="J25" s="51"/>
      <c r="K25" s="51"/>
      <c r="L25" s="50"/>
      <c r="M25" s="51"/>
      <c r="N25" s="51"/>
      <c r="P25" s="42"/>
      <c r="Q25" s="41"/>
      <c r="R25" s="41"/>
      <c r="S25" s="43"/>
      <c r="T25" s="43"/>
      <c r="U25" s="43"/>
    </row>
    <row r="26" spans="1:21" ht="15.75" thickTop="1" x14ac:dyDescent="0.2">
      <c r="A26" s="129" t="s">
        <v>37</v>
      </c>
      <c r="B26" s="130"/>
      <c r="C26" s="130"/>
      <c r="D26" s="130"/>
      <c r="E26" s="52"/>
      <c r="F26" s="52"/>
      <c r="G26" s="130" t="s">
        <v>38</v>
      </c>
      <c r="H26" s="130"/>
      <c r="I26" s="130"/>
      <c r="J26" s="130"/>
      <c r="K26" s="130"/>
      <c r="L26" s="130"/>
      <c r="M26" s="130"/>
      <c r="N26" s="131"/>
      <c r="P26" s="42"/>
      <c r="Q26" s="41"/>
      <c r="R26" s="41"/>
      <c r="S26" s="43"/>
      <c r="T26" s="43"/>
      <c r="U26" s="43"/>
    </row>
    <row r="27" spans="1:21" ht="15" x14ac:dyDescent="0.2">
      <c r="A27" s="53" t="s">
        <v>39</v>
      </c>
      <c r="B27" s="54"/>
      <c r="C27" s="55"/>
      <c r="D27" s="56"/>
      <c r="E27" s="57"/>
      <c r="F27" s="57"/>
      <c r="G27" s="58" t="s">
        <v>40</v>
      </c>
      <c r="H27" s="59">
        <v>1</v>
      </c>
      <c r="I27" s="60"/>
      <c r="J27" s="61"/>
      <c r="K27" s="61"/>
      <c r="L27" s="62"/>
      <c r="M27" s="58" t="s">
        <v>41</v>
      </c>
      <c r="N27" s="63">
        <f>COUNTIF(F$21:F120,"ЗМС")</f>
        <v>0</v>
      </c>
      <c r="P27" s="42"/>
      <c r="Q27" s="41"/>
      <c r="R27" s="41"/>
      <c r="S27" s="43"/>
      <c r="T27" s="43"/>
      <c r="U27" s="43"/>
    </row>
    <row r="28" spans="1:21" ht="15" x14ac:dyDescent="0.2">
      <c r="A28" s="53" t="s">
        <v>42</v>
      </c>
      <c r="B28" s="54"/>
      <c r="C28" s="64"/>
      <c r="D28" s="56"/>
      <c r="E28" s="65"/>
      <c r="F28" s="65"/>
      <c r="G28" s="58" t="s">
        <v>43</v>
      </c>
      <c r="H28" s="66">
        <v>2</v>
      </c>
      <c r="I28" s="67"/>
      <c r="J28" s="68"/>
      <c r="K28" s="68"/>
      <c r="L28" s="69"/>
      <c r="M28" s="58" t="s">
        <v>44</v>
      </c>
      <c r="N28" s="63">
        <f>COUNTIF(F$21:F120,"МСМК")</f>
        <v>0</v>
      </c>
      <c r="P28" s="42"/>
      <c r="Q28" s="41"/>
      <c r="R28" s="41"/>
      <c r="S28" s="43"/>
      <c r="T28" s="43"/>
      <c r="U28" s="43"/>
    </row>
    <row r="29" spans="1:21" ht="15" x14ac:dyDescent="0.2">
      <c r="A29" s="53" t="s">
        <v>45</v>
      </c>
      <c r="B29" s="54"/>
      <c r="C29" s="54"/>
      <c r="D29" s="56"/>
      <c r="E29" s="65"/>
      <c r="F29" s="65"/>
      <c r="G29" s="58" t="s">
        <v>46</v>
      </c>
      <c r="H29" s="66">
        <v>1</v>
      </c>
      <c r="I29" s="67"/>
      <c r="J29" s="68"/>
      <c r="K29" s="68"/>
      <c r="L29" s="69"/>
      <c r="M29" s="58" t="s">
        <v>47</v>
      </c>
      <c r="N29" s="63">
        <f>COUNTIF(F$21:F42,"МС")</f>
        <v>2</v>
      </c>
      <c r="P29" s="42"/>
      <c r="Q29" s="41"/>
      <c r="R29" s="41"/>
      <c r="S29" s="43"/>
      <c r="T29" s="43"/>
      <c r="U29" s="43"/>
    </row>
    <row r="30" spans="1:21" ht="15" x14ac:dyDescent="0.2">
      <c r="A30" s="53" t="s">
        <v>48</v>
      </c>
      <c r="B30" s="54"/>
      <c r="C30" s="54"/>
      <c r="D30" s="56"/>
      <c r="E30" s="65"/>
      <c r="F30" s="65"/>
      <c r="G30" s="58" t="s">
        <v>49</v>
      </c>
      <c r="H30" s="66">
        <v>1</v>
      </c>
      <c r="I30" s="67"/>
      <c r="J30" s="68"/>
      <c r="K30" s="68"/>
      <c r="L30" s="69"/>
      <c r="M30" s="58" t="s">
        <v>50</v>
      </c>
      <c r="N30" s="63">
        <f>COUNTIF(F$20:F42,"КМС")</f>
        <v>0</v>
      </c>
      <c r="P30" s="42"/>
      <c r="Q30" s="41"/>
      <c r="R30" s="41"/>
      <c r="S30" s="43"/>
      <c r="T30" s="43"/>
      <c r="U30" s="43"/>
    </row>
    <row r="31" spans="1:21" ht="15" x14ac:dyDescent="0.2">
      <c r="A31" s="70"/>
      <c r="B31" s="54"/>
      <c r="C31" s="54"/>
      <c r="D31" s="56"/>
      <c r="G31" s="58" t="s">
        <v>51</v>
      </c>
      <c r="H31" s="66">
        <f>COUNTIF(A12:A24,"НФ")</f>
        <v>0</v>
      </c>
      <c r="I31" s="67"/>
      <c r="J31" s="68"/>
      <c r="K31" s="68"/>
      <c r="L31" s="69"/>
      <c r="M31" s="58" t="s">
        <v>52</v>
      </c>
      <c r="N31" s="63">
        <f>COUNTIF(F$23:F119,"1 СР")</f>
        <v>0</v>
      </c>
      <c r="P31" s="42"/>
      <c r="Q31" s="41"/>
      <c r="R31" s="41"/>
      <c r="S31" s="43"/>
      <c r="T31" s="43"/>
      <c r="U31" s="43"/>
    </row>
    <row r="32" spans="1:21" ht="15" x14ac:dyDescent="0.2">
      <c r="A32" s="71"/>
      <c r="B32" s="32"/>
      <c r="C32" s="31"/>
      <c r="D32" s="56"/>
      <c r="G32" s="58" t="s">
        <v>53</v>
      </c>
      <c r="H32" s="66">
        <f>COUNTIF(A12:A24,"ДСКВ")</f>
        <v>0</v>
      </c>
      <c r="I32" s="67"/>
      <c r="J32" s="68"/>
      <c r="K32" s="68"/>
      <c r="L32" s="69"/>
      <c r="M32" s="58" t="s">
        <v>54</v>
      </c>
      <c r="N32" s="63">
        <f>COUNTIF(F$23:F119,"2 СР")</f>
        <v>0</v>
      </c>
    </row>
    <row r="33" spans="1:21" ht="15" x14ac:dyDescent="0.2">
      <c r="A33" s="72"/>
      <c r="B33" s="54"/>
      <c r="C33" s="54"/>
      <c r="D33" s="56"/>
      <c r="E33" s="65"/>
      <c r="F33" s="65"/>
      <c r="G33" s="58" t="s">
        <v>55</v>
      </c>
      <c r="H33" s="66">
        <f>COUNTIF(A12:A24,"НС")</f>
        <v>1</v>
      </c>
      <c r="I33" s="73"/>
      <c r="J33" s="74"/>
      <c r="K33" s="74"/>
      <c r="L33" s="75"/>
      <c r="M33" s="58" t="s">
        <v>56</v>
      </c>
      <c r="N33" s="63">
        <f>COUNTIF(F$23:F119,"3 СР")</f>
        <v>0</v>
      </c>
    </row>
    <row r="34" spans="1:21" ht="5.25" customHeight="1" x14ac:dyDescent="0.2">
      <c r="A34" s="72"/>
      <c r="B34" s="54"/>
      <c r="C34" s="54"/>
      <c r="D34" s="54"/>
      <c r="E34" s="54"/>
      <c r="F34" s="54"/>
      <c r="G34" s="32"/>
      <c r="H34" s="76"/>
      <c r="I34" s="76"/>
      <c r="J34" s="76"/>
      <c r="K34" s="76"/>
      <c r="L34" s="76"/>
      <c r="M34" s="77"/>
      <c r="N34" s="78"/>
    </row>
    <row r="35" spans="1:21" ht="15.75" x14ac:dyDescent="0.2">
      <c r="A35" s="79"/>
      <c r="B35" s="80"/>
      <c r="C35" s="80"/>
      <c r="D35" s="132" t="s">
        <v>57</v>
      </c>
      <c r="E35" s="132"/>
      <c r="F35" s="132"/>
      <c r="G35" s="132" t="s">
        <v>58</v>
      </c>
      <c r="H35" s="132"/>
      <c r="I35" s="132"/>
      <c r="J35" s="81"/>
      <c r="K35" s="81"/>
      <c r="L35" s="132" t="str">
        <f>A19</f>
        <v>СУДЬЯ НА ФИНИШЕ:</v>
      </c>
      <c r="M35" s="132"/>
      <c r="N35" s="133"/>
    </row>
    <row r="36" spans="1:21" x14ac:dyDescent="0.2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2"/>
    </row>
    <row r="37" spans="1:21" x14ac:dyDescent="0.2">
      <c r="A37" s="82"/>
      <c r="D37" s="83"/>
      <c r="E37" s="83"/>
      <c r="F37" s="83"/>
      <c r="G37" s="83"/>
      <c r="H37" s="35"/>
      <c r="I37" s="83"/>
      <c r="J37" s="83"/>
      <c r="K37" s="83"/>
      <c r="L37" s="35"/>
      <c r="M37" s="83"/>
      <c r="N37" s="84"/>
    </row>
    <row r="38" spans="1:21" x14ac:dyDescent="0.2">
      <c r="A38" s="82"/>
      <c r="D38" s="83"/>
      <c r="E38" s="83"/>
      <c r="F38" s="83"/>
      <c r="G38" s="83"/>
      <c r="H38" s="35"/>
      <c r="I38" s="83"/>
      <c r="J38" s="83"/>
      <c r="K38" s="83"/>
      <c r="L38" s="35"/>
      <c r="M38" s="83"/>
      <c r="N38" s="84"/>
    </row>
    <row r="39" spans="1:21" x14ac:dyDescent="0.2">
      <c r="A39" s="82"/>
      <c r="D39" s="83"/>
      <c r="E39" s="83"/>
      <c r="F39" s="83"/>
      <c r="G39" s="83"/>
      <c r="H39" s="35"/>
      <c r="I39" s="83"/>
      <c r="J39" s="83"/>
      <c r="K39" s="83"/>
      <c r="L39" s="35"/>
      <c r="M39" s="83"/>
      <c r="N39" s="84"/>
    </row>
    <row r="40" spans="1:21" x14ac:dyDescent="0.2">
      <c r="A40" s="82"/>
      <c r="D40" s="83"/>
      <c r="E40" s="83"/>
      <c r="F40" s="83"/>
      <c r="G40" s="83"/>
      <c r="H40" s="35"/>
      <c r="I40" s="83"/>
      <c r="J40" s="83"/>
      <c r="K40" s="83"/>
      <c r="L40" s="35"/>
      <c r="M40" s="83"/>
      <c r="N40" s="84"/>
    </row>
    <row r="41" spans="1:21" s="42" customFormat="1" ht="13.7" customHeight="1" thickBot="1" x14ac:dyDescent="0.25">
      <c r="A41" s="85"/>
      <c r="B41" s="86"/>
      <c r="C41" s="86"/>
      <c r="D41" s="123" t="str">
        <f>G17</f>
        <v xml:space="preserve">БОЯРОВ В.В. (ВК, г. САРАНСК) </v>
      </c>
      <c r="E41" s="123"/>
      <c r="F41" s="123"/>
      <c r="G41" s="123" t="str">
        <f>G18</f>
        <v>МЯГКОВА Е.А. ( 1К, г. САРАНСК)</v>
      </c>
      <c r="H41" s="123"/>
      <c r="I41" s="123"/>
      <c r="J41" s="87"/>
      <c r="K41" s="87"/>
      <c r="L41" s="123" t="str">
        <f>G19</f>
        <v xml:space="preserve">КОЧЕТКОВ Д.А. (ВК, г. САРАНСК) </v>
      </c>
      <c r="M41" s="123"/>
      <c r="N41" s="124"/>
      <c r="S41" s="88"/>
      <c r="T41" s="88"/>
      <c r="U41" s="88"/>
    </row>
    <row r="42" spans="1:21" ht="13.5" thickTop="1" x14ac:dyDescent="0.2"/>
  </sheetData>
  <autoFilter ref="A21:K22">
    <filterColumn colId="7" showButton="0"/>
    <filterColumn colId="9" showButton="0"/>
    <sortState ref="A24:K24">
      <sortCondition ref="J21:J22"/>
    </sortState>
  </autoFilter>
  <mergeCells count="39">
    <mergeCell ref="A36:E36"/>
    <mergeCell ref="F36:N36"/>
    <mergeCell ref="D41:F41"/>
    <mergeCell ref="G41:I41"/>
    <mergeCell ref="L41:N41"/>
    <mergeCell ref="A21:A22"/>
    <mergeCell ref="B21:B22"/>
    <mergeCell ref="C21:C22"/>
    <mergeCell ref="D21:D22"/>
    <mergeCell ref="E21:E22"/>
    <mergeCell ref="A26:D26"/>
    <mergeCell ref="G26:N26"/>
    <mergeCell ref="D35:F35"/>
    <mergeCell ref="G35:I35"/>
    <mergeCell ref="L35:N35"/>
    <mergeCell ref="A7:N7"/>
    <mergeCell ref="A8:N8"/>
    <mergeCell ref="A9:N9"/>
    <mergeCell ref="A10:N10"/>
    <mergeCell ref="A11:N11"/>
    <mergeCell ref="A12:N12"/>
    <mergeCell ref="A13:D13"/>
    <mergeCell ref="A14:D14"/>
    <mergeCell ref="A15:G15"/>
    <mergeCell ref="H15:N15"/>
    <mergeCell ref="H16:N16"/>
    <mergeCell ref="N21:N22"/>
    <mergeCell ref="F21:F22"/>
    <mergeCell ref="G21:G22"/>
    <mergeCell ref="H21:I22"/>
    <mergeCell ref="J21:K21"/>
    <mergeCell ref="L21:L22"/>
    <mergeCell ref="M21:M22"/>
    <mergeCell ref="A6:N6"/>
    <mergeCell ref="A1:N1"/>
    <mergeCell ref="A2:N2"/>
    <mergeCell ref="A3:N3"/>
    <mergeCell ref="A4:N4"/>
    <mergeCell ref="A5:N5"/>
  </mergeCells>
  <printOptions horizontalCentered="1"/>
  <pageMargins left="0.19685039370078741" right="0.19685039370078741" top="0.39370078740157483" bottom="0.39370078740157483" header="0.15748031496062992" footer="0.15748031496062992"/>
  <pageSetup paperSize="9" scale="4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view="pageBreakPreview" zoomScaleNormal="100" zoomScaleSheetLayoutView="100" workbookViewId="0">
      <selection activeCell="M25" sqref="M25"/>
    </sheetView>
  </sheetViews>
  <sheetFormatPr defaultColWidth="9.140625" defaultRowHeight="12.75" x14ac:dyDescent="0.2"/>
  <cols>
    <col min="1" max="1" width="7" style="4" customWidth="1"/>
    <col min="2" max="2" width="7.85546875" style="83" customWidth="1"/>
    <col min="3" max="3" width="16.42578125" style="83" customWidth="1"/>
    <col min="4" max="4" width="26.7109375" style="4" customWidth="1"/>
    <col min="5" max="5" width="13.5703125" style="4" customWidth="1"/>
    <col min="6" max="6" width="8.85546875" style="4" customWidth="1"/>
    <col min="7" max="7" width="27" style="4" customWidth="1"/>
    <col min="8" max="8" width="9.85546875" style="5" customWidth="1"/>
    <col min="9" max="11" width="9.85546875" style="4" customWidth="1"/>
    <col min="12" max="12" width="10.140625" style="5" customWidth="1"/>
    <col min="13" max="13" width="11.42578125" style="4" customWidth="1"/>
    <col min="14" max="14" width="13.140625" style="4" customWidth="1"/>
    <col min="15" max="15" width="9.140625" style="4"/>
    <col min="16" max="16" width="9.140625" style="4" customWidth="1"/>
    <col min="17" max="18" width="9.140625" style="4"/>
    <col min="19" max="21" width="9.140625" style="5"/>
    <col min="22" max="16384" width="9.140625" style="4"/>
  </cols>
  <sheetData>
    <row r="1" spans="1:21" s="3" customFormat="1" ht="20.100000000000001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"/>
      <c r="P1" s="2"/>
    </row>
    <row r="2" spans="1:21" s="3" customFormat="1" ht="20.100000000000001" customHeight="1" x14ac:dyDescent="0.2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"/>
      <c r="P2" s="2"/>
    </row>
    <row r="3" spans="1:21" s="3" customFormat="1" ht="20.100000000000001" customHeight="1" x14ac:dyDescent="0.2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"/>
      <c r="P3" s="2"/>
    </row>
    <row r="4" spans="1:21" ht="19.5" customHeight="1" x14ac:dyDescent="0.2">
      <c r="A4" s="169" t="s">
        <v>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21" ht="18.600000000000001" customHeight="1" x14ac:dyDescent="0.2">
      <c r="A5" s="169" t="s">
        <v>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Q5" s="3"/>
    </row>
    <row r="6" spans="1:21" s="6" customFormat="1" ht="20.100000000000001" customHeight="1" x14ac:dyDescent="0.2">
      <c r="A6" s="168" t="s">
        <v>5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S6" s="7"/>
      <c r="T6" s="7"/>
      <c r="U6" s="7"/>
    </row>
    <row r="7" spans="1:21" s="6" customFormat="1" ht="0.95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S7" s="7"/>
      <c r="T7" s="7"/>
      <c r="U7" s="7"/>
    </row>
    <row r="8" spans="1:21" s="6" customFormat="1" ht="20.100000000000001" customHeight="1" thickBot="1" x14ac:dyDescent="0.25">
      <c r="A8" s="135" t="s">
        <v>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S8" s="7"/>
      <c r="T8" s="7"/>
      <c r="U8" s="7"/>
    </row>
    <row r="9" spans="1:21" ht="20.100000000000001" customHeight="1" thickTop="1" x14ac:dyDescent="0.2">
      <c r="A9" s="136" t="s">
        <v>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8"/>
    </row>
    <row r="10" spans="1:21" ht="20.100000000000001" customHeight="1" x14ac:dyDescent="0.2">
      <c r="A10" s="139" t="s">
        <v>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</row>
    <row r="11" spans="1:21" ht="20.100000000000001" customHeight="1" x14ac:dyDescent="0.2">
      <c r="A11" s="139" t="s">
        <v>71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1"/>
    </row>
    <row r="12" spans="1:21" ht="7.5" customHeight="1" x14ac:dyDescent="0.2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4"/>
    </row>
    <row r="13" spans="1:21" ht="15.75" x14ac:dyDescent="0.2">
      <c r="A13" s="145" t="s">
        <v>9</v>
      </c>
      <c r="B13" s="146"/>
      <c r="C13" s="146"/>
      <c r="D13" s="146"/>
      <c r="E13" s="8"/>
      <c r="F13" s="8"/>
      <c r="G13" s="9" t="s">
        <v>10</v>
      </c>
      <c r="H13" s="10" t="s">
        <v>62</v>
      </c>
      <c r="I13" s="8"/>
      <c r="J13" s="8"/>
      <c r="K13" s="8"/>
      <c r="L13" s="10"/>
      <c r="M13" s="11"/>
      <c r="N13" s="12" t="s">
        <v>60</v>
      </c>
    </row>
    <row r="14" spans="1:21" ht="15.75" x14ac:dyDescent="0.2">
      <c r="A14" s="147" t="s">
        <v>61</v>
      </c>
      <c r="B14" s="148"/>
      <c r="C14" s="148"/>
      <c r="D14" s="148"/>
      <c r="E14" s="13"/>
      <c r="F14" s="13"/>
      <c r="G14" s="14" t="s">
        <v>12</v>
      </c>
      <c r="H14" s="15" t="s">
        <v>11</v>
      </c>
      <c r="I14" s="13"/>
      <c r="J14" s="13"/>
      <c r="K14" s="13"/>
      <c r="L14" s="15"/>
      <c r="M14" s="16"/>
      <c r="N14" s="17" t="s">
        <v>63</v>
      </c>
    </row>
    <row r="15" spans="1:21" ht="15" x14ac:dyDescent="0.2">
      <c r="A15" s="149" t="s">
        <v>13</v>
      </c>
      <c r="B15" s="150"/>
      <c r="C15" s="150"/>
      <c r="D15" s="150"/>
      <c r="E15" s="150"/>
      <c r="F15" s="150"/>
      <c r="G15" s="151"/>
      <c r="H15" s="152" t="s">
        <v>14</v>
      </c>
      <c r="I15" s="150"/>
      <c r="J15" s="150"/>
      <c r="K15" s="150"/>
      <c r="L15" s="150"/>
      <c r="M15" s="150"/>
      <c r="N15" s="153"/>
    </row>
    <row r="16" spans="1:21" ht="15" x14ac:dyDescent="0.2">
      <c r="A16" s="18" t="s">
        <v>15</v>
      </c>
      <c r="B16" s="19"/>
      <c r="C16" s="19"/>
      <c r="D16" s="20"/>
      <c r="E16" s="21"/>
      <c r="F16" s="20"/>
      <c r="G16" s="22"/>
      <c r="H16" s="154" t="s">
        <v>16</v>
      </c>
      <c r="I16" s="155"/>
      <c r="J16" s="155"/>
      <c r="K16" s="155"/>
      <c r="L16" s="155"/>
      <c r="M16" s="155"/>
      <c r="N16" s="156"/>
    </row>
    <row r="17" spans="1:21" ht="15" x14ac:dyDescent="0.25">
      <c r="A17" s="18" t="s">
        <v>17</v>
      </c>
      <c r="B17" s="19"/>
      <c r="C17" s="19"/>
      <c r="D17" s="23"/>
      <c r="E17" s="21"/>
      <c r="F17" s="20"/>
      <c r="G17" s="24" t="s">
        <v>18</v>
      </c>
      <c r="H17" s="25" t="s">
        <v>19</v>
      </c>
      <c r="I17" s="26"/>
      <c r="J17" s="26"/>
      <c r="K17" s="26"/>
      <c r="L17" s="27"/>
      <c r="M17" s="26"/>
      <c r="N17" s="28"/>
    </row>
    <row r="18" spans="1:21" ht="15" x14ac:dyDescent="0.2">
      <c r="A18" s="29" t="s">
        <v>20</v>
      </c>
      <c r="B18" s="19"/>
      <c r="C18" s="19"/>
      <c r="D18" s="23"/>
      <c r="E18" s="21"/>
      <c r="F18" s="20"/>
      <c r="G18" s="30" t="s">
        <v>64</v>
      </c>
      <c r="H18" s="25" t="s">
        <v>21</v>
      </c>
      <c r="I18" s="26"/>
      <c r="J18" s="26"/>
      <c r="K18" s="26"/>
      <c r="L18" s="27"/>
      <c r="M18" s="26"/>
      <c r="N18" s="28"/>
    </row>
    <row r="19" spans="1:21" ht="15.75" thickBot="1" x14ac:dyDescent="0.3">
      <c r="A19" s="18" t="s">
        <v>22</v>
      </c>
      <c r="B19" s="31"/>
      <c r="C19" s="31"/>
      <c r="D19" s="32"/>
      <c r="E19" s="32"/>
      <c r="F19" s="32"/>
      <c r="G19" s="24" t="s">
        <v>65</v>
      </c>
      <c r="H19" s="33"/>
      <c r="I19" s="34"/>
      <c r="J19" s="34"/>
      <c r="K19" s="34"/>
      <c r="L19" s="35"/>
      <c r="M19" s="36"/>
      <c r="N19" s="37"/>
    </row>
    <row r="20" spans="1:21" ht="7.5" customHeight="1" thickTop="1" thickBot="1" x14ac:dyDescent="0.25">
      <c r="A20" s="38"/>
      <c r="B20" s="39"/>
      <c r="C20" s="39"/>
      <c r="D20" s="38"/>
      <c r="E20" s="38"/>
      <c r="F20" s="38"/>
      <c r="G20" s="38"/>
      <c r="H20" s="40"/>
      <c r="I20" s="38"/>
      <c r="J20" s="38"/>
      <c r="K20" s="38"/>
      <c r="L20" s="40"/>
      <c r="M20" s="38"/>
      <c r="N20" s="38"/>
    </row>
    <row r="21" spans="1:21" s="41" customFormat="1" ht="20.25" customHeight="1" thickTop="1" x14ac:dyDescent="0.2">
      <c r="A21" s="125" t="s">
        <v>23</v>
      </c>
      <c r="B21" s="127" t="s">
        <v>24</v>
      </c>
      <c r="C21" s="127" t="s">
        <v>25</v>
      </c>
      <c r="D21" s="127" t="s">
        <v>26</v>
      </c>
      <c r="E21" s="127" t="s">
        <v>27</v>
      </c>
      <c r="F21" s="127" t="s">
        <v>28</v>
      </c>
      <c r="G21" s="127" t="s">
        <v>29</v>
      </c>
      <c r="H21" s="159" t="s">
        <v>30</v>
      </c>
      <c r="I21" s="160"/>
      <c r="J21" s="163" t="s">
        <v>31</v>
      </c>
      <c r="K21" s="163"/>
      <c r="L21" s="164" t="s">
        <v>32</v>
      </c>
      <c r="M21" s="166" t="s">
        <v>33</v>
      </c>
      <c r="N21" s="157" t="s">
        <v>34</v>
      </c>
      <c r="P21" s="42"/>
      <c r="S21" s="43"/>
      <c r="T21" s="43"/>
      <c r="U21" s="43"/>
    </row>
    <row r="22" spans="1:21" s="41" customFormat="1" ht="17.25" customHeight="1" x14ac:dyDescent="0.2">
      <c r="A22" s="126"/>
      <c r="B22" s="128"/>
      <c r="C22" s="128"/>
      <c r="D22" s="128"/>
      <c r="E22" s="128"/>
      <c r="F22" s="128"/>
      <c r="G22" s="128"/>
      <c r="H22" s="161"/>
      <c r="I22" s="162"/>
      <c r="J22" s="44" t="s">
        <v>35</v>
      </c>
      <c r="K22" s="44" t="s">
        <v>36</v>
      </c>
      <c r="L22" s="165"/>
      <c r="M22" s="167"/>
      <c r="N22" s="158"/>
      <c r="P22" s="42"/>
      <c r="S22" s="43"/>
      <c r="T22" s="43"/>
      <c r="U22" s="43"/>
    </row>
    <row r="23" spans="1:21" ht="24.95" customHeight="1" x14ac:dyDescent="0.25">
      <c r="A23" s="108">
        <v>1</v>
      </c>
      <c r="B23" s="113">
        <v>17</v>
      </c>
      <c r="C23" s="119">
        <v>10140039385</v>
      </c>
      <c r="D23" s="110" t="s">
        <v>74</v>
      </c>
      <c r="E23" s="111">
        <v>38016</v>
      </c>
      <c r="F23" s="110" t="s">
        <v>52</v>
      </c>
      <c r="G23" s="110" t="s">
        <v>75</v>
      </c>
      <c r="H23" s="96"/>
      <c r="I23" s="97"/>
      <c r="J23" s="96">
        <v>72</v>
      </c>
      <c r="K23" s="96">
        <v>44.5</v>
      </c>
      <c r="L23" s="96">
        <v>72</v>
      </c>
      <c r="M23" s="98"/>
      <c r="N23" s="99"/>
      <c r="P23" s="42"/>
      <c r="Q23" s="41"/>
      <c r="R23" s="41"/>
      <c r="S23" s="43"/>
      <c r="T23" s="43"/>
      <c r="U23" s="43"/>
    </row>
    <row r="24" spans="1:21" ht="24.95" customHeight="1" x14ac:dyDescent="0.25">
      <c r="A24" s="108">
        <v>2</v>
      </c>
      <c r="B24" s="113">
        <v>18</v>
      </c>
      <c r="C24" s="110">
        <v>10140039284</v>
      </c>
      <c r="D24" s="110" t="s">
        <v>76</v>
      </c>
      <c r="E24" s="111">
        <v>37933</v>
      </c>
      <c r="F24" s="110" t="s">
        <v>52</v>
      </c>
      <c r="G24" s="110" t="s">
        <v>75</v>
      </c>
      <c r="H24" s="96"/>
      <c r="I24" s="97"/>
      <c r="J24" s="96">
        <v>69</v>
      </c>
      <c r="K24" s="96">
        <v>47</v>
      </c>
      <c r="L24" s="96">
        <v>69</v>
      </c>
      <c r="M24" s="91"/>
      <c r="N24" s="92"/>
      <c r="P24" s="42"/>
      <c r="Q24" s="41"/>
      <c r="R24" s="41"/>
      <c r="S24" s="43"/>
      <c r="T24" s="43"/>
      <c r="U24" s="43"/>
    </row>
    <row r="25" spans="1:21" ht="24.95" customHeight="1" x14ac:dyDescent="0.25">
      <c r="A25" s="93">
        <v>3</v>
      </c>
      <c r="B25" s="115">
        <v>16</v>
      </c>
      <c r="C25" s="118">
        <v>10066198642</v>
      </c>
      <c r="D25" s="95" t="s">
        <v>72</v>
      </c>
      <c r="E25" s="94">
        <v>32810</v>
      </c>
      <c r="F25" s="95" t="s">
        <v>50</v>
      </c>
      <c r="G25" s="95" t="s">
        <v>73</v>
      </c>
      <c r="H25" s="96"/>
      <c r="I25" s="97"/>
      <c r="J25" s="96">
        <v>55</v>
      </c>
      <c r="K25" s="96">
        <v>61</v>
      </c>
      <c r="L25" s="96">
        <v>61</v>
      </c>
      <c r="M25" s="91"/>
      <c r="N25" s="92"/>
      <c r="P25" s="42"/>
      <c r="Q25" s="41"/>
      <c r="R25" s="41"/>
      <c r="S25" s="43"/>
      <c r="T25" s="43"/>
      <c r="U25" s="43"/>
    </row>
    <row r="26" spans="1:21" ht="24.95" customHeight="1" x14ac:dyDescent="0.25">
      <c r="A26" s="108">
        <v>4</v>
      </c>
      <c r="B26" s="113">
        <v>19</v>
      </c>
      <c r="C26" s="110">
        <v>10084649860</v>
      </c>
      <c r="D26" s="110" t="s">
        <v>77</v>
      </c>
      <c r="E26" s="111">
        <v>36249</v>
      </c>
      <c r="F26" s="110" t="s">
        <v>50</v>
      </c>
      <c r="G26" s="110" t="s">
        <v>75</v>
      </c>
      <c r="H26" s="96"/>
      <c r="I26" s="97"/>
      <c r="J26" s="96">
        <v>50</v>
      </c>
      <c r="K26" s="96">
        <v>57</v>
      </c>
      <c r="L26" s="96">
        <v>57</v>
      </c>
      <c r="M26" s="91"/>
      <c r="N26" s="92"/>
      <c r="P26" s="42"/>
      <c r="Q26" s="41"/>
      <c r="R26" s="41"/>
      <c r="S26" s="43"/>
      <c r="T26" s="43"/>
      <c r="U26" s="43"/>
    </row>
    <row r="27" spans="1:21" ht="7.5" customHeight="1" thickBot="1" x14ac:dyDescent="0.25">
      <c r="A27" s="45"/>
      <c r="B27" s="46"/>
      <c r="C27" s="45"/>
      <c r="D27" s="47"/>
      <c r="E27" s="48"/>
      <c r="F27" s="49"/>
      <c r="G27" s="48"/>
      <c r="H27" s="50"/>
      <c r="I27" s="51"/>
      <c r="J27" s="51"/>
      <c r="K27" s="51"/>
      <c r="L27" s="50"/>
      <c r="M27" s="51"/>
      <c r="N27" s="51"/>
      <c r="P27" s="42"/>
      <c r="Q27" s="41"/>
      <c r="R27" s="41"/>
      <c r="S27" s="43"/>
      <c r="T27" s="43"/>
      <c r="U27" s="43"/>
    </row>
    <row r="28" spans="1:21" ht="15.75" thickTop="1" x14ac:dyDescent="0.2">
      <c r="A28" s="129" t="s">
        <v>37</v>
      </c>
      <c r="B28" s="130"/>
      <c r="C28" s="130"/>
      <c r="D28" s="130"/>
      <c r="E28" s="52"/>
      <c r="F28" s="52"/>
      <c r="G28" s="130" t="s">
        <v>38</v>
      </c>
      <c r="H28" s="130"/>
      <c r="I28" s="130"/>
      <c r="J28" s="130"/>
      <c r="K28" s="130"/>
      <c r="L28" s="130"/>
      <c r="M28" s="130"/>
      <c r="N28" s="131"/>
      <c r="P28" s="42"/>
      <c r="Q28" s="41"/>
      <c r="R28" s="41"/>
      <c r="S28" s="43"/>
      <c r="T28" s="43"/>
      <c r="U28" s="43"/>
    </row>
    <row r="29" spans="1:21" ht="15" x14ac:dyDescent="0.2">
      <c r="A29" s="53" t="s">
        <v>39</v>
      </c>
      <c r="B29" s="54"/>
      <c r="C29" s="55"/>
      <c r="D29" s="56"/>
      <c r="E29" s="57"/>
      <c r="F29" s="57"/>
      <c r="G29" s="58" t="s">
        <v>40</v>
      </c>
      <c r="H29" s="59">
        <v>2</v>
      </c>
      <c r="I29" s="60"/>
      <c r="J29" s="61"/>
      <c r="K29" s="61"/>
      <c r="L29" s="62"/>
      <c r="M29" s="58" t="s">
        <v>41</v>
      </c>
      <c r="N29" s="63">
        <f>COUNTIF(F$21:F122,"ЗМС")</f>
        <v>0</v>
      </c>
      <c r="P29" s="42"/>
      <c r="Q29" s="41"/>
      <c r="R29" s="41"/>
      <c r="S29" s="43"/>
      <c r="T29" s="43"/>
      <c r="U29" s="43"/>
    </row>
    <row r="30" spans="1:21" ht="15" x14ac:dyDescent="0.2">
      <c r="A30" s="53" t="s">
        <v>42</v>
      </c>
      <c r="B30" s="54"/>
      <c r="C30" s="64"/>
      <c r="D30" s="56"/>
      <c r="E30" s="65"/>
      <c r="F30" s="65"/>
      <c r="G30" s="58" t="s">
        <v>43</v>
      </c>
      <c r="H30" s="66">
        <v>4</v>
      </c>
      <c r="I30" s="67"/>
      <c r="J30" s="68"/>
      <c r="K30" s="68"/>
      <c r="L30" s="69"/>
      <c r="M30" s="58" t="s">
        <v>44</v>
      </c>
      <c r="N30" s="63">
        <f>COUNTIF(F$21:F122,"МСМК")</f>
        <v>0</v>
      </c>
      <c r="P30" s="42"/>
      <c r="Q30" s="41"/>
      <c r="R30" s="41"/>
      <c r="S30" s="43"/>
      <c r="T30" s="43"/>
      <c r="U30" s="43"/>
    </row>
    <row r="31" spans="1:21" ht="15" x14ac:dyDescent="0.2">
      <c r="A31" s="53" t="s">
        <v>45</v>
      </c>
      <c r="B31" s="54"/>
      <c r="C31" s="54"/>
      <c r="D31" s="56"/>
      <c r="E31" s="65"/>
      <c r="F31" s="65"/>
      <c r="G31" s="58" t="s">
        <v>46</v>
      </c>
      <c r="H31" s="66">
        <v>4</v>
      </c>
      <c r="I31" s="67"/>
      <c r="J31" s="68"/>
      <c r="K31" s="68"/>
      <c r="L31" s="69"/>
      <c r="M31" s="58" t="s">
        <v>47</v>
      </c>
      <c r="N31" s="63">
        <f>COUNTIF(F$21:F44,"МС")</f>
        <v>0</v>
      </c>
      <c r="P31" s="42"/>
      <c r="Q31" s="41"/>
      <c r="R31" s="41"/>
      <c r="S31" s="43"/>
      <c r="T31" s="43"/>
      <c r="U31" s="43"/>
    </row>
    <row r="32" spans="1:21" ht="15" x14ac:dyDescent="0.2">
      <c r="A32" s="53" t="s">
        <v>48</v>
      </c>
      <c r="B32" s="54"/>
      <c r="C32" s="54"/>
      <c r="D32" s="56"/>
      <c r="E32" s="65"/>
      <c r="F32" s="65"/>
      <c r="G32" s="58" t="s">
        <v>49</v>
      </c>
      <c r="H32" s="66">
        <v>4</v>
      </c>
      <c r="I32" s="67"/>
      <c r="J32" s="68"/>
      <c r="K32" s="68"/>
      <c r="L32" s="69"/>
      <c r="M32" s="58" t="s">
        <v>50</v>
      </c>
      <c r="N32" s="63">
        <f>COUNTIF(F$20:F44,"КМС")</f>
        <v>2</v>
      </c>
      <c r="P32" s="42"/>
      <c r="Q32" s="41"/>
      <c r="R32" s="41"/>
      <c r="S32" s="43"/>
      <c r="T32" s="43"/>
      <c r="U32" s="43"/>
    </row>
    <row r="33" spans="1:21" ht="15" x14ac:dyDescent="0.2">
      <c r="A33" s="70"/>
      <c r="B33" s="54"/>
      <c r="C33" s="54"/>
      <c r="D33" s="56"/>
      <c r="G33" s="58" t="s">
        <v>51</v>
      </c>
      <c r="H33" s="66">
        <f>COUNTIF(A12:A26,"НФ")</f>
        <v>0</v>
      </c>
      <c r="I33" s="67"/>
      <c r="J33" s="68"/>
      <c r="K33" s="68"/>
      <c r="L33" s="69"/>
      <c r="M33" s="58" t="s">
        <v>52</v>
      </c>
      <c r="N33" s="63">
        <f>COUNTIF(F$23:F121,"1 СР")</f>
        <v>2</v>
      </c>
      <c r="P33" s="42"/>
      <c r="Q33" s="41"/>
      <c r="R33" s="41"/>
      <c r="S33" s="43"/>
      <c r="T33" s="43"/>
      <c r="U33" s="43"/>
    </row>
    <row r="34" spans="1:21" ht="15" x14ac:dyDescent="0.2">
      <c r="A34" s="71"/>
      <c r="B34" s="32"/>
      <c r="C34" s="31"/>
      <c r="D34" s="56"/>
      <c r="G34" s="58" t="s">
        <v>53</v>
      </c>
      <c r="H34" s="66">
        <f>COUNTIF(A12:A26,"ДСКВ")</f>
        <v>0</v>
      </c>
      <c r="I34" s="67"/>
      <c r="J34" s="68"/>
      <c r="K34" s="68"/>
      <c r="L34" s="69"/>
      <c r="M34" s="58" t="s">
        <v>54</v>
      </c>
      <c r="N34" s="63">
        <f>COUNTIF(F$23:F121,"2 СР")</f>
        <v>0</v>
      </c>
    </row>
    <row r="35" spans="1:21" ht="15" x14ac:dyDescent="0.2">
      <c r="A35" s="72"/>
      <c r="B35" s="54"/>
      <c r="C35" s="54"/>
      <c r="D35" s="56"/>
      <c r="E35" s="65"/>
      <c r="F35" s="65"/>
      <c r="G35" s="58" t="s">
        <v>55</v>
      </c>
      <c r="H35" s="66">
        <f>COUNTIF(A12:A26,"НС")</f>
        <v>0</v>
      </c>
      <c r="I35" s="73"/>
      <c r="J35" s="74"/>
      <c r="K35" s="74"/>
      <c r="L35" s="75"/>
      <c r="M35" s="58" t="s">
        <v>56</v>
      </c>
      <c r="N35" s="63">
        <f>COUNTIF(F$23:F121,"3 СР")</f>
        <v>0</v>
      </c>
    </row>
    <row r="36" spans="1:21" ht="5.25" customHeight="1" x14ac:dyDescent="0.2">
      <c r="A36" s="72"/>
      <c r="B36" s="54"/>
      <c r="C36" s="54"/>
      <c r="D36" s="54"/>
      <c r="E36" s="54"/>
      <c r="F36" s="54"/>
      <c r="G36" s="32"/>
      <c r="H36" s="76"/>
      <c r="I36" s="76"/>
      <c r="J36" s="76"/>
      <c r="K36" s="76"/>
      <c r="L36" s="76"/>
      <c r="M36" s="77"/>
      <c r="N36" s="78"/>
    </row>
    <row r="37" spans="1:21" ht="15.75" x14ac:dyDescent="0.2">
      <c r="A37" s="79"/>
      <c r="B37" s="80"/>
      <c r="C37" s="80"/>
      <c r="D37" s="132" t="s">
        <v>57</v>
      </c>
      <c r="E37" s="132"/>
      <c r="F37" s="132"/>
      <c r="G37" s="132" t="s">
        <v>58</v>
      </c>
      <c r="H37" s="132"/>
      <c r="I37" s="132"/>
      <c r="J37" s="81"/>
      <c r="K37" s="81"/>
      <c r="L37" s="132" t="str">
        <f>A19</f>
        <v>СУДЬЯ НА ФИНИШЕ:</v>
      </c>
      <c r="M37" s="132"/>
      <c r="N37" s="133"/>
    </row>
    <row r="38" spans="1:21" x14ac:dyDescent="0.2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2"/>
    </row>
    <row r="39" spans="1:21" x14ac:dyDescent="0.2">
      <c r="A39" s="82"/>
      <c r="D39" s="83"/>
      <c r="E39" s="83"/>
      <c r="F39" s="83"/>
      <c r="G39" s="83"/>
      <c r="H39" s="35"/>
      <c r="I39" s="83"/>
      <c r="J39" s="83"/>
      <c r="K39" s="83"/>
      <c r="L39" s="35"/>
      <c r="M39" s="83"/>
      <c r="N39" s="84"/>
    </row>
    <row r="40" spans="1:21" x14ac:dyDescent="0.2">
      <c r="A40" s="82"/>
      <c r="D40" s="83"/>
      <c r="E40" s="83"/>
      <c r="F40" s="83"/>
      <c r="G40" s="83"/>
      <c r="H40" s="35"/>
      <c r="I40" s="83"/>
      <c r="J40" s="83"/>
      <c r="K40" s="83"/>
      <c r="L40" s="35"/>
      <c r="M40" s="83"/>
      <c r="N40" s="84"/>
    </row>
    <row r="41" spans="1:21" x14ac:dyDescent="0.2">
      <c r="A41" s="82"/>
      <c r="D41" s="83"/>
      <c r="E41" s="83"/>
      <c r="F41" s="83"/>
      <c r="G41" s="83"/>
      <c r="H41" s="35"/>
      <c r="I41" s="83"/>
      <c r="J41" s="83"/>
      <c r="K41" s="83"/>
      <c r="L41" s="35"/>
      <c r="M41" s="83"/>
      <c r="N41" s="84"/>
    </row>
    <row r="42" spans="1:21" x14ac:dyDescent="0.2">
      <c r="A42" s="82"/>
      <c r="D42" s="83"/>
      <c r="E42" s="83"/>
      <c r="F42" s="83"/>
      <c r="G42" s="83"/>
      <c r="H42" s="35"/>
      <c r="I42" s="83"/>
      <c r="J42" s="83"/>
      <c r="K42" s="83"/>
      <c r="L42" s="35"/>
      <c r="M42" s="83"/>
      <c r="N42" s="84"/>
    </row>
    <row r="43" spans="1:21" s="42" customFormat="1" ht="13.7" customHeight="1" thickBot="1" x14ac:dyDescent="0.25">
      <c r="A43" s="85"/>
      <c r="B43" s="86"/>
      <c r="C43" s="86"/>
      <c r="D43" s="123" t="str">
        <f>G17</f>
        <v xml:space="preserve">БОЯРОВ В.В. (ВК, г. САРАНСК) </v>
      </c>
      <c r="E43" s="123"/>
      <c r="F43" s="123"/>
      <c r="G43" s="123" t="str">
        <f>G18</f>
        <v>МЯГКОВА Е.А. ( 1К, г. САРАНСК)</v>
      </c>
      <c r="H43" s="123"/>
      <c r="I43" s="123"/>
      <c r="J43" s="87"/>
      <c r="K43" s="87"/>
      <c r="L43" s="123" t="str">
        <f>G19</f>
        <v xml:space="preserve">КОЧЕТКОВ Д.А. (ВК, г. САРАНСК) </v>
      </c>
      <c r="M43" s="123"/>
      <c r="N43" s="124"/>
      <c r="S43" s="88"/>
      <c r="T43" s="88"/>
      <c r="U43" s="88"/>
    </row>
    <row r="44" spans="1:21" ht="13.5" thickTop="1" x14ac:dyDescent="0.2"/>
  </sheetData>
  <autoFilter ref="A21:L22">
    <filterColumn colId="7" showButton="0"/>
    <filterColumn colId="9" showButton="0"/>
    <sortState ref="A24:L26">
      <sortCondition descending="1" ref="L21:L22"/>
    </sortState>
  </autoFilter>
  <mergeCells count="39">
    <mergeCell ref="A6:N6"/>
    <mergeCell ref="A1:N1"/>
    <mergeCell ref="A2:N2"/>
    <mergeCell ref="A3:N3"/>
    <mergeCell ref="A4:N4"/>
    <mergeCell ref="A5:N5"/>
    <mergeCell ref="H16:N16"/>
    <mergeCell ref="N21:N22"/>
    <mergeCell ref="F21:F22"/>
    <mergeCell ref="G21:G22"/>
    <mergeCell ref="H21:I22"/>
    <mergeCell ref="J21:K21"/>
    <mergeCell ref="L21:L22"/>
    <mergeCell ref="M21:M22"/>
    <mergeCell ref="A12:N12"/>
    <mergeCell ref="A13:D13"/>
    <mergeCell ref="A14:D14"/>
    <mergeCell ref="A15:G15"/>
    <mergeCell ref="H15:N15"/>
    <mergeCell ref="A7:N7"/>
    <mergeCell ref="A8:N8"/>
    <mergeCell ref="A9:N9"/>
    <mergeCell ref="A10:N10"/>
    <mergeCell ref="A11:N11"/>
    <mergeCell ref="A28:D28"/>
    <mergeCell ref="G28:N28"/>
    <mergeCell ref="D37:F37"/>
    <mergeCell ref="G37:I37"/>
    <mergeCell ref="L37:N37"/>
    <mergeCell ref="A21:A22"/>
    <mergeCell ref="B21:B22"/>
    <mergeCell ref="C21:C22"/>
    <mergeCell ref="D21:D22"/>
    <mergeCell ref="E21:E22"/>
    <mergeCell ref="A38:E38"/>
    <mergeCell ref="F38:N38"/>
    <mergeCell ref="D43:F43"/>
    <mergeCell ref="G43:I43"/>
    <mergeCell ref="L43:N43"/>
  </mergeCells>
  <printOptions horizontalCentered="1"/>
  <pageMargins left="0.19685039370078741" right="0.19685039370078741" top="0.39370078740157483" bottom="0.39370078740157483" header="0.15748031496062992" footer="0.15748031496062992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ВС юноши 13-14 лет</vt:lpstr>
      <vt:lpstr>ВС юниоры 17-18 лет</vt:lpstr>
      <vt:lpstr>ВС женщины</vt:lpstr>
      <vt:lpstr>ВС мужчины</vt:lpstr>
      <vt:lpstr>'ВС юниоры 17-18 лет'!Заголовки_для_печати</vt:lpstr>
      <vt:lpstr>'ВС женщины'!Область_печати</vt:lpstr>
      <vt:lpstr>'ВС юниоры 17-18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Admin</cp:lastModifiedBy>
  <cp:lastPrinted>2024-08-11T09:04:49Z</cp:lastPrinted>
  <dcterms:created xsi:type="dcterms:W3CDTF">2024-07-27T09:43:48Z</dcterms:created>
  <dcterms:modified xsi:type="dcterms:W3CDTF">2024-08-11T09:07:54Z</dcterms:modified>
</cp:coreProperties>
</file>