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Арсен\Desktop\Протоколы 2023\Трек 2023\"/>
    </mc:Choice>
  </mc:AlternateContent>
  <xr:revisionPtr revIDLastSave="0" documentId="13_ncr:1_{D9CB28F6-BD99-400E-8024-8AFCA878064D}" xr6:coauthVersionLast="47" xr6:coauthVersionMax="47" xr10:uidLastSave="{00000000-0000-0000-0000-000000000000}"/>
  <bookViews>
    <workbookView xWindow="1900" yWindow="530" windowWidth="6520" windowHeight="9550" tabRatio="789" xr2:uid="{00000000-000D-0000-FFFF-FFFF00000000}"/>
  </bookViews>
  <sheets>
    <sheet name="ком спринт" sheetId="100" r:id="rId1"/>
  </sheets>
  <definedNames>
    <definedName name="_xlnm.Print_Area" localSheetId="0">'ком спринт'!$A$1:$N$44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2" i="100" l="1"/>
  <c r="L29" i="100"/>
  <c r="L26" i="100"/>
  <c r="L23" i="100"/>
  <c r="A31" i="100" l="1"/>
  <c r="A30" i="100"/>
  <c r="A25" i="100"/>
  <c r="A24" i="100"/>
  <c r="L31" i="100"/>
  <c r="K31" i="100"/>
  <c r="J31" i="100"/>
  <c r="I31" i="100"/>
  <c r="H31" i="100"/>
  <c r="L30" i="100"/>
  <c r="K30" i="100"/>
  <c r="J30" i="100"/>
  <c r="I30" i="100"/>
  <c r="H30" i="100"/>
  <c r="L28" i="100"/>
  <c r="K28" i="100"/>
  <c r="J28" i="100"/>
  <c r="I28" i="100"/>
  <c r="H28" i="100"/>
  <c r="L27" i="100"/>
  <c r="K27" i="100"/>
  <c r="J27" i="100"/>
  <c r="I27" i="100"/>
  <c r="H27" i="100"/>
  <c r="L25" i="100"/>
  <c r="K25" i="100"/>
  <c r="J25" i="100"/>
  <c r="I25" i="100"/>
  <c r="H25" i="100"/>
  <c r="L24" i="100"/>
  <c r="K24" i="100"/>
  <c r="J24" i="100"/>
  <c r="I24" i="100"/>
  <c r="H24" i="100"/>
  <c r="N31" i="100"/>
  <c r="N30" i="100"/>
  <c r="N28" i="100"/>
  <c r="N27" i="100"/>
  <c r="N25" i="100"/>
  <c r="N24" i="100"/>
  <c r="L44" i="100" l="1"/>
  <c r="H44" i="100"/>
  <c r="E44" i="100"/>
</calcChain>
</file>

<file path=xl/sharedStrings.xml><?xml version="1.0" encoding="utf-8"?>
<sst xmlns="http://schemas.openxmlformats.org/spreadsheetml/2006/main" count="74" uniqueCount="62">
  <si>
    <t>Министерство спорта Российской Федерации</t>
  </si>
  <si>
    <t>ТЕХНИЧЕСКИЕ ДАННЫЕ ТРАССЫ:</t>
  </si>
  <si>
    <t>ФАМИЛИЯ ИМЯ</t>
  </si>
  <si>
    <t>ГЛАВНЫЙ СЕКРЕТАРЬ</t>
  </si>
  <si>
    <t>ПОГОДНЫЕ УСЛОВИЯ</t>
  </si>
  <si>
    <t>МЕСТО</t>
  </si>
  <si>
    <t>РЕЗУЛЬТАТ</t>
  </si>
  <si>
    <t>РАЗРЯД,
ЗВАНИЕ</t>
  </si>
  <si>
    <t>ИНФОРМАЦИЯ О ЖЮРИ И ГСК СОРЕВНОВАНИЙ:</t>
  </si>
  <si>
    <t>Федерация велосипедного спорта России</t>
  </si>
  <si>
    <t>ГЛАВНЫЙ СУДЬЯ</t>
  </si>
  <si>
    <t>НОМЕР</t>
  </si>
  <si>
    <t>ТЕРРИТОРИАЛЬНАЯ ПРИНАДЛЕЖНОСТЬ</t>
  </si>
  <si>
    <t>ПРИМЕЧАНИЕ</t>
  </si>
  <si>
    <t>СУДЬЯ НА ФИНИШЕ:</t>
  </si>
  <si>
    <t>по велосипедному спорту</t>
  </si>
  <si>
    <t>ГЛАВНЫЙ СУДЬЯ:</t>
  </si>
  <si>
    <t>ГЛАВНЫЙ СЕКРЕТАРЬ:</t>
  </si>
  <si>
    <t>ИТОГОВЫЙ ПРОТОКОЛ</t>
  </si>
  <si>
    <t>СКОРОСТЬ км/ч</t>
  </si>
  <si>
    <t>ВЫПОЛНЕНИЕ НТУ ЕВСК</t>
  </si>
  <si>
    <t>ДАТА РОЖД.</t>
  </si>
  <si>
    <t>UCI ID</t>
  </si>
  <si>
    <t>ДИСТАНЦИЯ: ДЛИНА КРУГА/КРУГОВ</t>
  </si>
  <si>
    <t/>
  </si>
  <si>
    <t>Санкт-Петербург</t>
  </si>
  <si>
    <t>СУДЬЯ НА ФИНИШЕ</t>
  </si>
  <si>
    <t>ПОКРЫТИЕ ТРЕКА: дерево</t>
  </si>
  <si>
    <t>НАЧАЛО ГОНКИ:</t>
  </si>
  <si>
    <t>ОКОНЧАНИЕ ГОНКИ:</t>
  </si>
  <si>
    <t>РЕЗУЛЬТАТ НА ОТРЕЗКЕ</t>
  </si>
  <si>
    <t>МЕСТО ПРОВЕДЕНИЯ: г. Санкт-Петербург</t>
  </si>
  <si>
    <t>НАЗВАНИЕ ТРАССЫ / РЕГ. НОМЕР: велотрек "Локосфинкс"</t>
  </si>
  <si>
    <t>Михайлова И.Н. (ВК, Санкт-Петербург)</t>
  </si>
  <si>
    <t>ДЛИНА ТРЕКА: 250 м</t>
  </si>
  <si>
    <t>ДАТА ПРОВЕДЕНИЯ: 25 января 2023 года</t>
  </si>
  <si>
    <t>№ ЕКП 2023: 26263</t>
  </si>
  <si>
    <t>Афанасьева Е.А. (ВК, Свердловская область)</t>
  </si>
  <si>
    <t>Ярышева О.Ю. (ВК, )</t>
  </si>
  <si>
    <t>КУБОК РОССИИ</t>
  </si>
  <si>
    <t>Москва</t>
  </si>
  <si>
    <t>трек - командный спринт</t>
  </si>
  <si>
    <t>№ ВРВС: 0080441611Я</t>
  </si>
  <si>
    <t>0,250/3</t>
  </si>
  <si>
    <t>Температура:</t>
  </si>
  <si>
    <t>Влажность:</t>
  </si>
  <si>
    <t>Тульская область</t>
  </si>
  <si>
    <t>Финал</t>
  </si>
  <si>
    <t>0-250 м</t>
  </si>
  <si>
    <t>250-500 м</t>
  </si>
  <si>
    <t>500-750 м</t>
  </si>
  <si>
    <t>Женщины</t>
  </si>
  <si>
    <t>Шмелева Дарья</t>
  </si>
  <si>
    <t>Бурлакова Яна</t>
  </si>
  <si>
    <t>Лысенко Алина</t>
  </si>
  <si>
    <t>Гниденко Екатерина</t>
  </si>
  <si>
    <t>Андреева Ксения</t>
  </si>
  <si>
    <t>Благодарова Варвара</t>
  </si>
  <si>
    <t>Ващенко Полина</t>
  </si>
  <si>
    <t>Гришина Серафима</t>
  </si>
  <si>
    <t>Антонова Наталия</t>
  </si>
  <si>
    <t>Богомолова Елизавета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</si>
</sst>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yyyy"/>
    <numFmt numFmtId="165" formatCode="h:mm:ss.00"/>
    <numFmt numFmtId="166" formatCode="m:ss.000"/>
    <numFmt numFmtId="167" formatCode="dd\.mm\.yyyy;@"/>
    <numFmt numFmtId="168" formatCode="m:ss.00"/>
  </numFmts>
  <fonts count="23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Arial Cyr"/>
      <charset val="204"/>
    </font>
    <font>
      <b/>
      <sz val="12"/>
      <color indexed="8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11"/>
      <name val="Arial"/>
      <family val="2"/>
      <charset val="204"/>
    </font>
    <font>
      <sz val="10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9">
    <xf numFmtId="0" fontId="0" fillId="0" borderId="0"/>
    <xf numFmtId="0" fontId="4" fillId="0" borderId="0"/>
    <xf numFmtId="0" fontId="3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1" fillId="0" borderId="0"/>
    <xf numFmtId="0" fontId="2" fillId="0" borderId="0"/>
  </cellStyleXfs>
  <cellXfs count="178">
    <xf numFmtId="0" fontId="0" fillId="0" borderId="0" xfId="0"/>
    <xf numFmtId="0" fontId="11" fillId="0" borderId="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11" fillId="0" borderId="5" xfId="0" applyFont="1" applyBorder="1" applyAlignment="1">
      <alignment horizontal="right" vertical="center"/>
    </xf>
    <xf numFmtId="0" fontId="5" fillId="0" borderId="5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5" fillId="0" borderId="27" xfId="0" applyFont="1" applyBorder="1" applyAlignment="1">
      <alignment horizontal="center" vertical="center"/>
    </xf>
    <xf numFmtId="0" fontId="13" fillId="0" borderId="2" xfId="0" applyFont="1" applyBorder="1" applyAlignment="1">
      <alignment horizontal="right" vertical="center"/>
    </xf>
    <xf numFmtId="0" fontId="13" fillId="0" borderId="13" xfId="0" applyFont="1" applyBorder="1" applyAlignment="1">
      <alignment horizontal="right" vertical="center"/>
    </xf>
    <xf numFmtId="0" fontId="13" fillId="0" borderId="3" xfId="0" applyFont="1" applyBorder="1" applyAlignment="1">
      <alignment horizontal="right" vertical="center"/>
    </xf>
    <xf numFmtId="0" fontId="13" fillId="0" borderId="15" xfId="0" applyFont="1" applyBorder="1" applyAlignment="1">
      <alignment horizontal="right" vertical="center"/>
    </xf>
    <xf numFmtId="2" fontId="11" fillId="0" borderId="2" xfId="0" applyNumberFormat="1" applyFont="1" applyBorder="1" applyAlignment="1">
      <alignment vertical="center"/>
    </xf>
    <xf numFmtId="2" fontId="11" fillId="0" borderId="3" xfId="0" applyNumberFormat="1" applyFont="1" applyBorder="1" applyAlignment="1">
      <alignment vertical="center"/>
    </xf>
    <xf numFmtId="2" fontId="5" fillId="0" borderId="27" xfId="0" applyNumberFormat="1" applyFont="1" applyBorder="1" applyAlignment="1">
      <alignment vertical="center"/>
    </xf>
    <xf numFmtId="14" fontId="11" fillId="0" borderId="2" xfId="0" applyNumberFormat="1" applyFont="1" applyBorder="1" applyAlignment="1">
      <alignment vertical="center"/>
    </xf>
    <xf numFmtId="14" fontId="11" fillId="0" borderId="3" xfId="0" applyNumberFormat="1" applyFont="1" applyBorder="1" applyAlignment="1">
      <alignment vertical="center"/>
    </xf>
    <xf numFmtId="14" fontId="5" fillId="0" borderId="5" xfId="0" applyNumberFormat="1" applyFont="1" applyBorder="1" applyAlignment="1">
      <alignment vertical="center"/>
    </xf>
    <xf numFmtId="14" fontId="5" fillId="0" borderId="27" xfId="0" applyNumberFormat="1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10" fillId="0" borderId="5" xfId="0" applyFont="1" applyBorder="1" applyAlignment="1">
      <alignment vertical="center"/>
    </xf>
    <xf numFmtId="49" fontId="11" fillId="0" borderId="17" xfId="0" applyNumberFormat="1" applyFont="1" applyBorder="1" applyAlignment="1">
      <alignment horizontal="right" vertical="center"/>
    </xf>
    <xf numFmtId="165" fontId="5" fillId="0" borderId="27" xfId="0" applyNumberFormat="1" applyFont="1" applyBorder="1" applyAlignment="1">
      <alignment horizontal="center" vertical="center"/>
    </xf>
    <xf numFmtId="165" fontId="11" fillId="3" borderId="2" xfId="0" applyNumberFormat="1" applyFont="1" applyFill="1" applyBorder="1" applyAlignment="1">
      <alignment horizontal="center" vertical="center"/>
    </xf>
    <xf numFmtId="165" fontId="11" fillId="3" borderId="3" xfId="0" applyNumberFormat="1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4" fontId="5" fillId="0" borderId="21" xfId="0" applyNumberFormat="1" applyFont="1" applyBorder="1" applyAlignment="1">
      <alignment vertical="center"/>
    </xf>
    <xf numFmtId="0" fontId="10" fillId="2" borderId="23" xfId="0" applyFont="1" applyFill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vertical="center"/>
    </xf>
    <xf numFmtId="14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165" fontId="5" fillId="0" borderId="0" xfId="0" applyNumberFormat="1" applyFont="1" applyAlignment="1">
      <alignment horizontal="center" vertical="center"/>
    </xf>
    <xf numFmtId="2" fontId="5" fillId="0" borderId="0" xfId="0" applyNumberFormat="1" applyFont="1" applyAlignment="1">
      <alignment vertical="center"/>
    </xf>
    <xf numFmtId="14" fontId="5" fillId="0" borderId="0" xfId="0" applyNumberFormat="1" applyFont="1" applyAlignment="1">
      <alignment horizontal="center" vertical="center"/>
    </xf>
    <xf numFmtId="165" fontId="8" fillId="0" borderId="4" xfId="0" applyNumberFormat="1" applyFont="1" applyBorder="1" applyAlignment="1">
      <alignment horizontal="left" vertical="center"/>
    </xf>
    <xf numFmtId="165" fontId="8" fillId="0" borderId="5" xfId="0" applyNumberFormat="1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3" xfId="0" applyFont="1" applyBorder="1" applyAlignment="1">
      <alignment vertical="center"/>
    </xf>
    <xf numFmtId="0" fontId="5" fillId="0" borderId="5" xfId="0" applyFont="1" applyBorder="1" applyAlignment="1">
      <alignment horizontal="right" vertical="center"/>
    </xf>
    <xf numFmtId="0" fontId="5" fillId="0" borderId="10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3" fillId="0" borderId="0" xfId="0" applyFont="1"/>
    <xf numFmtId="0" fontId="5" fillId="0" borderId="3" xfId="0" applyFont="1" applyBorder="1" applyAlignment="1">
      <alignment horizontal="right" vertical="center"/>
    </xf>
    <xf numFmtId="0" fontId="18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right" vertical="center"/>
    </xf>
    <xf numFmtId="0" fontId="0" fillId="0" borderId="2" xfId="0" applyBorder="1"/>
    <xf numFmtId="0" fontId="0" fillId="0" borderId="3" xfId="0" applyBorder="1"/>
    <xf numFmtId="0" fontId="20" fillId="0" borderId="0" xfId="0" applyFont="1"/>
    <xf numFmtId="0" fontId="8" fillId="2" borderId="1" xfId="0" applyFont="1" applyFill="1" applyBorder="1" applyAlignment="1">
      <alignment horizontal="center" vertical="center"/>
    </xf>
    <xf numFmtId="0" fontId="21" fillId="0" borderId="0" xfId="0" applyFont="1"/>
    <xf numFmtId="0" fontId="5" fillId="0" borderId="12" xfId="0" applyFont="1" applyBorder="1" applyAlignment="1">
      <alignment vertical="center"/>
    </xf>
    <xf numFmtId="49" fontId="5" fillId="0" borderId="2" xfId="0" applyNumberFormat="1" applyFont="1" applyBorder="1" applyAlignment="1">
      <alignment horizontal="left" vertical="center"/>
    </xf>
    <xf numFmtId="14" fontId="5" fillId="0" borderId="2" xfId="0" applyNumberFormat="1" applyFont="1" applyBorder="1" applyAlignment="1">
      <alignment vertical="center"/>
    </xf>
    <xf numFmtId="0" fontId="5" fillId="0" borderId="2" xfId="0" applyFont="1" applyBorder="1" applyAlignment="1">
      <alignment horizontal="left" vertical="center"/>
    </xf>
    <xf numFmtId="2" fontId="5" fillId="0" borderId="2" xfId="0" applyNumberFormat="1" applyFont="1" applyBorder="1" applyAlignment="1">
      <alignment vertical="center"/>
    </xf>
    <xf numFmtId="49" fontId="5" fillId="0" borderId="2" xfId="0" applyNumberFormat="1" applyFont="1" applyBorder="1" applyAlignment="1">
      <alignment vertical="center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vertical="center"/>
    </xf>
    <xf numFmtId="9" fontId="5" fillId="0" borderId="3" xfId="0" applyNumberFormat="1" applyFont="1" applyBorder="1" applyAlignment="1">
      <alignment horizontal="left" vertical="center"/>
    </xf>
    <xf numFmtId="14" fontId="5" fillId="0" borderId="3" xfId="0" applyNumberFormat="1" applyFont="1" applyBorder="1" applyAlignment="1">
      <alignment vertical="center"/>
    </xf>
    <xf numFmtId="49" fontId="5" fillId="0" borderId="3" xfId="0" applyNumberFormat="1" applyFont="1" applyBorder="1" applyAlignment="1">
      <alignment horizontal="left" vertical="center"/>
    </xf>
    <xf numFmtId="2" fontId="5" fillId="0" borderId="3" xfId="0" applyNumberFormat="1" applyFont="1" applyBorder="1" applyAlignment="1">
      <alignment vertical="center"/>
    </xf>
    <xf numFmtId="49" fontId="5" fillId="0" borderId="3" xfId="0" applyNumberFormat="1" applyFont="1" applyBorder="1" applyAlignment="1">
      <alignment vertical="center"/>
    </xf>
    <xf numFmtId="0" fontId="5" fillId="0" borderId="15" xfId="0" applyFont="1" applyBorder="1" applyAlignment="1">
      <alignment horizontal="left" vertical="center"/>
    </xf>
    <xf numFmtId="167" fontId="5" fillId="0" borderId="1" xfId="0" applyNumberFormat="1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 wrapText="1"/>
    </xf>
    <xf numFmtId="0" fontId="17" fillId="0" borderId="35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justify"/>
    </xf>
    <xf numFmtId="0" fontId="16" fillId="0" borderId="0" xfId="8" applyFont="1" applyAlignment="1">
      <alignment vertical="center" wrapText="1"/>
    </xf>
    <xf numFmtId="14" fontId="14" fillId="0" borderId="0" xfId="0" applyNumberFormat="1" applyFont="1" applyAlignment="1">
      <alignment horizontal="center" vertical="center" wrapText="1"/>
    </xf>
    <xf numFmtId="164" fontId="14" fillId="0" borderId="0" xfId="0" applyNumberFormat="1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165" fontId="14" fillId="0" borderId="0" xfId="0" applyNumberFormat="1" applyFont="1" applyAlignment="1">
      <alignment horizontal="center" vertical="center" wrapText="1"/>
    </xf>
    <xf numFmtId="2" fontId="14" fillId="0" borderId="0" xfId="0" applyNumberFormat="1" applyFont="1" applyAlignment="1">
      <alignment vertical="center" wrapText="1"/>
    </xf>
    <xf numFmtId="0" fontId="14" fillId="0" borderId="0" xfId="0" applyFont="1" applyAlignment="1">
      <alignment vertical="center" wrapText="1"/>
    </xf>
    <xf numFmtId="0" fontId="14" fillId="0" borderId="11" xfId="0" applyFont="1" applyBorder="1" applyAlignment="1">
      <alignment vertical="center" wrapText="1"/>
    </xf>
    <xf numFmtId="0" fontId="5" fillId="0" borderId="37" xfId="0" applyFont="1" applyBorder="1" applyAlignment="1">
      <alignment horizontal="center" vertical="center"/>
    </xf>
    <xf numFmtId="0" fontId="5" fillId="0" borderId="37" xfId="0" applyFont="1" applyBorder="1" applyAlignment="1">
      <alignment horizontal="left" vertical="center"/>
    </xf>
    <xf numFmtId="167" fontId="5" fillId="0" borderId="37" xfId="0" applyNumberFormat="1" applyFont="1" applyBorder="1" applyAlignment="1">
      <alignment horizontal="center" vertical="center"/>
    </xf>
    <xf numFmtId="0" fontId="18" fillId="0" borderId="37" xfId="0" applyFont="1" applyBorder="1" applyAlignment="1">
      <alignment horizontal="center" vertical="center" wrapText="1"/>
    </xf>
    <xf numFmtId="166" fontId="17" fillId="0" borderId="38" xfId="0" applyNumberFormat="1" applyFont="1" applyBorder="1" applyAlignment="1">
      <alignment horizontal="center" vertical="center"/>
    </xf>
    <xf numFmtId="2" fontId="17" fillId="0" borderId="38" xfId="0" applyNumberFormat="1" applyFont="1" applyBorder="1" applyAlignment="1">
      <alignment horizontal="center" vertical="center"/>
    </xf>
    <xf numFmtId="166" fontId="17" fillId="0" borderId="39" xfId="0" applyNumberFormat="1" applyFont="1" applyBorder="1" applyAlignment="1">
      <alignment horizontal="center" vertical="center"/>
    </xf>
    <xf numFmtId="2" fontId="17" fillId="0" borderId="39" xfId="0" applyNumberFormat="1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 wrapText="1"/>
    </xf>
    <xf numFmtId="166" fontId="17" fillId="0" borderId="41" xfId="0" applyNumberFormat="1" applyFont="1" applyBorder="1" applyAlignment="1">
      <alignment horizontal="center" vertical="center"/>
    </xf>
    <xf numFmtId="166" fontId="17" fillId="0" borderId="42" xfId="0" applyNumberFormat="1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44" xfId="0" applyFont="1" applyBorder="1" applyAlignment="1">
      <alignment horizontal="left" vertical="center"/>
    </xf>
    <xf numFmtId="167" fontId="5" fillId="0" borderId="44" xfId="0" applyNumberFormat="1" applyFont="1" applyBorder="1" applyAlignment="1">
      <alignment horizontal="center" vertical="center"/>
    </xf>
    <xf numFmtId="0" fontId="18" fillId="0" borderId="44" xfId="0" applyFont="1" applyBorder="1" applyAlignment="1">
      <alignment horizontal="center" vertical="center" wrapText="1"/>
    </xf>
    <xf numFmtId="0" fontId="17" fillId="0" borderId="45" xfId="0" applyFont="1" applyBorder="1" applyAlignment="1">
      <alignment horizontal="center" vertical="center" wrapText="1"/>
    </xf>
    <xf numFmtId="0" fontId="5" fillId="0" borderId="0" xfId="0" applyFont="1"/>
    <xf numFmtId="168" fontId="5" fillId="0" borderId="33" xfId="0" applyNumberFormat="1" applyFont="1" applyBorder="1" applyAlignment="1">
      <alignment horizontal="center" vertical="center" wrapText="1"/>
    </xf>
    <xf numFmtId="168" fontId="5" fillId="0" borderId="2" xfId="0" applyNumberFormat="1" applyFont="1" applyBorder="1" applyAlignment="1">
      <alignment horizontal="center" vertical="center" wrapText="1"/>
    </xf>
    <xf numFmtId="168" fontId="5" fillId="0" borderId="33" xfId="0" applyNumberFormat="1" applyFont="1" applyBorder="1" applyAlignment="1">
      <alignment horizontal="center" vertical="center"/>
    </xf>
    <xf numFmtId="168" fontId="17" fillId="0" borderId="38" xfId="0" applyNumberFormat="1" applyFont="1" applyBorder="1" applyAlignment="1">
      <alignment horizontal="center" vertical="center"/>
    </xf>
    <xf numFmtId="168" fontId="17" fillId="0" borderId="39" xfId="0" applyNumberFormat="1" applyFont="1" applyBorder="1" applyAlignment="1">
      <alignment horizontal="center" vertical="center"/>
    </xf>
    <xf numFmtId="2" fontId="14" fillId="0" borderId="5" xfId="0" applyNumberFormat="1" applyFont="1" applyBorder="1" applyAlignment="1">
      <alignment horizontal="center" vertical="center"/>
    </xf>
    <xf numFmtId="168" fontId="17" fillId="0" borderId="35" xfId="0" applyNumberFormat="1" applyFont="1" applyBorder="1" applyAlignment="1">
      <alignment horizontal="center" vertical="center"/>
    </xf>
    <xf numFmtId="168" fontId="17" fillId="0" borderId="45" xfId="0" applyNumberFormat="1" applyFont="1" applyBorder="1" applyAlignment="1">
      <alignment horizontal="center" vertical="center"/>
    </xf>
    <xf numFmtId="166" fontId="5" fillId="0" borderId="33" xfId="0" applyNumberFormat="1" applyFont="1" applyBorder="1" applyAlignment="1">
      <alignment horizontal="center" vertical="center"/>
    </xf>
    <xf numFmtId="168" fontId="5" fillId="0" borderId="40" xfId="0" applyNumberFormat="1" applyFont="1" applyBorder="1" applyAlignment="1">
      <alignment horizontal="center" vertical="center" wrapText="1"/>
    </xf>
    <xf numFmtId="168" fontId="5" fillId="0" borderId="24" xfId="0" applyNumberFormat="1" applyFont="1" applyBorder="1" applyAlignment="1">
      <alignment horizontal="center" vertical="center" wrapText="1"/>
    </xf>
    <xf numFmtId="168" fontId="5" fillId="0" borderId="40" xfId="0" applyNumberFormat="1" applyFont="1" applyBorder="1" applyAlignment="1">
      <alignment horizontal="center" vertical="center"/>
    </xf>
    <xf numFmtId="166" fontId="5" fillId="0" borderId="40" xfId="0" applyNumberFormat="1" applyFont="1" applyBorder="1" applyAlignment="1">
      <alignment horizontal="center" vertical="center"/>
    </xf>
    <xf numFmtId="2" fontId="5" fillId="0" borderId="40" xfId="0" applyNumberFormat="1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 wrapText="1"/>
    </xf>
    <xf numFmtId="2" fontId="5" fillId="0" borderId="38" xfId="0" applyNumberFormat="1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22" fillId="0" borderId="44" xfId="0" applyFont="1" applyBorder="1" applyAlignment="1">
      <alignment horizontal="center" vertical="center"/>
    </xf>
    <xf numFmtId="0" fontId="22" fillId="0" borderId="46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65" fontId="8" fillId="0" borderId="4" xfId="0" applyNumberFormat="1" applyFont="1" applyBorder="1" applyAlignment="1">
      <alignment horizontal="left" vertical="center"/>
    </xf>
    <xf numFmtId="165" fontId="8" fillId="0" borderId="5" xfId="0" applyNumberFormat="1" applyFont="1" applyBorder="1" applyAlignment="1">
      <alignment horizontal="left" vertical="center"/>
    </xf>
    <xf numFmtId="165" fontId="8" fillId="0" borderId="17" xfId="0" applyNumberFormat="1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10" fillId="0" borderId="12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10" fillId="0" borderId="14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10" fillId="2" borderId="16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165" fontId="10" fillId="2" borderId="4" xfId="0" applyNumberFormat="1" applyFont="1" applyFill="1" applyBorder="1" applyAlignment="1">
      <alignment horizontal="center" vertical="center"/>
    </xf>
    <xf numFmtId="165" fontId="10" fillId="2" borderId="5" xfId="0" applyNumberFormat="1" applyFont="1" applyFill="1" applyBorder="1" applyAlignment="1">
      <alignment horizontal="center" vertical="center"/>
    </xf>
    <xf numFmtId="165" fontId="10" fillId="2" borderId="17" xfId="0" applyNumberFormat="1" applyFont="1" applyFill="1" applyBorder="1" applyAlignment="1">
      <alignment horizontal="center" vertical="center"/>
    </xf>
    <xf numFmtId="0" fontId="8" fillId="2" borderId="28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8" fillId="2" borderId="29" xfId="3" applyFont="1" applyFill="1" applyBorder="1" applyAlignment="1">
      <alignment horizontal="center" vertical="center" wrapText="1"/>
    </xf>
    <xf numFmtId="0" fontId="8" fillId="2" borderId="1" xfId="3" applyFont="1" applyFill="1" applyBorder="1" applyAlignment="1">
      <alignment horizontal="center" vertical="center" wrapText="1"/>
    </xf>
    <xf numFmtId="14" fontId="8" fillId="2" borderId="29" xfId="3" applyNumberFormat="1" applyFont="1" applyFill="1" applyBorder="1" applyAlignment="1">
      <alignment horizontal="center" vertical="center" wrapText="1"/>
    </xf>
    <xf numFmtId="14" fontId="8" fillId="2" borderId="1" xfId="3" applyNumberFormat="1" applyFont="1" applyFill="1" applyBorder="1" applyAlignment="1">
      <alignment horizontal="center" vertical="center" wrapText="1"/>
    </xf>
    <xf numFmtId="165" fontId="8" fillId="2" borderId="29" xfId="3" applyNumberFormat="1" applyFont="1" applyFill="1" applyBorder="1" applyAlignment="1">
      <alignment horizontal="center" vertical="center" wrapText="1"/>
    </xf>
    <xf numFmtId="165" fontId="8" fillId="2" borderId="1" xfId="3" applyNumberFormat="1" applyFont="1" applyFill="1" applyBorder="1" applyAlignment="1">
      <alignment horizontal="center" vertical="center" wrapText="1"/>
    </xf>
    <xf numFmtId="2" fontId="8" fillId="2" borderId="29" xfId="3" applyNumberFormat="1" applyFont="1" applyFill="1" applyBorder="1" applyAlignment="1">
      <alignment horizontal="center" vertical="center" wrapText="1"/>
    </xf>
    <xf numFmtId="2" fontId="8" fillId="2" borderId="1" xfId="3" applyNumberFormat="1" applyFont="1" applyFill="1" applyBorder="1" applyAlignment="1">
      <alignment horizontal="center" vertical="center" wrapText="1"/>
    </xf>
    <xf numFmtId="0" fontId="8" fillId="2" borderId="29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30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0" fontId="8" fillId="2" borderId="31" xfId="0" applyFont="1" applyFill="1" applyBorder="1" applyAlignment="1">
      <alignment horizontal="center" vertical="center"/>
    </xf>
    <xf numFmtId="0" fontId="8" fillId="2" borderId="23" xfId="0" applyFont="1" applyFill="1" applyBorder="1" applyAlignment="1">
      <alignment horizontal="center" vertical="center"/>
    </xf>
    <xf numFmtId="0" fontId="10" fillId="2" borderId="25" xfId="0" applyFont="1" applyFill="1" applyBorder="1" applyAlignment="1">
      <alignment horizontal="center" vertical="center"/>
    </xf>
    <xf numFmtId="0" fontId="10" fillId="2" borderId="23" xfId="0" applyFont="1" applyFill="1" applyBorder="1" applyAlignment="1">
      <alignment horizontal="center" vertical="center"/>
    </xf>
    <xf numFmtId="0" fontId="10" fillId="2" borderId="26" xfId="0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</cellXfs>
  <cellStyles count="9">
    <cellStyle name="Обычный" xfId="0" builtinId="0"/>
    <cellStyle name="Обычный 12" xfId="1" xr:uid="{00000000-0005-0000-0000-000001000000}"/>
    <cellStyle name="Обычный 2" xfId="2" xr:uid="{00000000-0005-0000-0000-000002000000}"/>
    <cellStyle name="Обычный 2 2" xfId="6" xr:uid="{00000000-0005-0000-0000-000003000000}"/>
    <cellStyle name="Обычный 2 3" xfId="5" xr:uid="{00000000-0005-0000-0000-000004000000}"/>
    <cellStyle name="Обычный 3" xfId="7" xr:uid="{00000000-0005-0000-0000-000005000000}"/>
    <cellStyle name="Обычный 4" xfId="4" xr:uid="{00000000-0005-0000-0000-000006000000}"/>
    <cellStyle name="Обычный_ID4938_RS_1" xfId="8" xr:uid="{00000000-0005-0000-0000-000007000000}"/>
    <cellStyle name="Обычный_Стартовый протокол Смирнов_20101106_Results" xfId="3" xr:uid="{00000000-0005-0000-0000-000008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16931</xdr:colOff>
      <xdr:row>0</xdr:row>
      <xdr:rowOff>25345</xdr:rowOff>
    </xdr:from>
    <xdr:to>
      <xdr:col>1</xdr:col>
      <xdr:colOff>265165</xdr:colOff>
      <xdr:row>4</xdr:row>
      <xdr:rowOff>76758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931" y="25345"/>
          <a:ext cx="715761" cy="721303"/>
        </a:xfrm>
        <a:prstGeom prst="rect">
          <a:avLst/>
        </a:prstGeom>
      </xdr:spPr>
    </xdr:pic>
    <xdr:clientData/>
  </xdr:twoCellAnchor>
  <xdr:twoCellAnchor editAs="oneCell">
    <xdr:from>
      <xdr:col>2</xdr:col>
      <xdr:colOff>31401</xdr:colOff>
      <xdr:row>0</xdr:row>
      <xdr:rowOff>67445</xdr:rowOff>
    </xdr:from>
    <xdr:to>
      <xdr:col>3</xdr:col>
      <xdr:colOff>76758</xdr:colOff>
      <xdr:row>4</xdr:row>
      <xdr:rowOff>69780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3214" y="67445"/>
          <a:ext cx="861786" cy="672225"/>
        </a:xfrm>
        <a:prstGeom prst="rect">
          <a:avLst/>
        </a:prstGeom>
      </xdr:spPr>
    </xdr:pic>
    <xdr:clientData/>
  </xdr:twoCellAnchor>
  <xdr:oneCellAnchor>
    <xdr:from>
      <xdr:col>12</xdr:col>
      <xdr:colOff>622301</xdr:colOff>
      <xdr:row>0</xdr:row>
      <xdr:rowOff>38797</xdr:rowOff>
    </xdr:from>
    <xdr:ext cx="936560" cy="697974"/>
    <xdr:pic>
      <xdr:nvPicPr>
        <xdr:cNvPr id="5" name="Picture 55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141669" y="38797"/>
          <a:ext cx="936560" cy="697974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5"/>
  <sheetViews>
    <sheetView tabSelected="1" view="pageBreakPreview" topLeftCell="A11" zoomScale="91" zoomScaleNormal="91" zoomScaleSheetLayoutView="91" workbookViewId="0">
      <selection activeCell="A11" sqref="A11:N11"/>
    </sheetView>
  </sheetViews>
  <sheetFormatPr defaultColWidth="8.81640625" defaultRowHeight="12.5" x14ac:dyDescent="0.25"/>
  <cols>
    <col min="1" max="1" width="6.7265625" customWidth="1"/>
    <col min="2" max="2" width="7.81640625" customWidth="1"/>
    <col min="3" max="3" width="11.7265625" customWidth="1"/>
    <col min="4" max="4" width="21.26953125" customWidth="1"/>
    <col min="5" max="5" width="11.1796875" customWidth="1"/>
    <col min="7" max="7" width="19.54296875" customWidth="1"/>
    <col min="8" max="10" width="11.1796875" customWidth="1"/>
    <col min="11" max="11" width="10.26953125" customWidth="1"/>
    <col min="12" max="12" width="9.54296875" customWidth="1"/>
    <col min="13" max="13" width="12.453125" customWidth="1"/>
    <col min="14" max="14" width="13.7265625" customWidth="1"/>
  </cols>
  <sheetData>
    <row r="1" spans="1:16" ht="21" x14ac:dyDescent="0.25">
      <c r="A1" s="123" t="s">
        <v>0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</row>
    <row r="2" spans="1:16" ht="6" customHeight="1" x14ac:dyDescent="0.25">
      <c r="A2" s="123"/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</row>
    <row r="3" spans="1:16" ht="21" x14ac:dyDescent="0.25">
      <c r="A3" s="123" t="s">
        <v>9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</row>
    <row r="4" spans="1:16" ht="5.25" customHeight="1" x14ac:dyDescent="0.25">
      <c r="A4" s="123"/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</row>
    <row r="5" spans="1:16" ht="6.75" customHeight="1" x14ac:dyDescent="0.25">
      <c r="A5" s="124" t="s">
        <v>24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</row>
    <row r="6" spans="1:16" ht="28.5" x14ac:dyDescent="0.25">
      <c r="A6" s="122" t="s">
        <v>39</v>
      </c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</row>
    <row r="7" spans="1:16" ht="21" x14ac:dyDescent="0.25">
      <c r="A7" s="128" t="s">
        <v>15</v>
      </c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</row>
    <row r="8" spans="1:16" ht="8.25" customHeight="1" thickBot="1" x14ac:dyDescent="0.3">
      <c r="A8" s="129"/>
      <c r="B8" s="129"/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</row>
    <row r="9" spans="1:16" ht="19" thickTop="1" x14ac:dyDescent="0.25">
      <c r="A9" s="130" t="s">
        <v>18</v>
      </c>
      <c r="B9" s="131"/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2"/>
    </row>
    <row r="10" spans="1:16" ht="18.5" x14ac:dyDescent="0.25">
      <c r="A10" s="133" t="s">
        <v>41</v>
      </c>
      <c r="B10" s="134"/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5"/>
    </row>
    <row r="11" spans="1:16" ht="18.5" x14ac:dyDescent="0.25">
      <c r="A11" s="136" t="s">
        <v>51</v>
      </c>
      <c r="B11" s="137"/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8"/>
    </row>
    <row r="12" spans="1:16" ht="8.25" customHeight="1" x14ac:dyDescent="0.25">
      <c r="A12" s="139" t="s">
        <v>24</v>
      </c>
      <c r="B12" s="140"/>
      <c r="C12" s="140"/>
      <c r="D12" s="140"/>
      <c r="E12" s="140"/>
      <c r="F12" s="140"/>
      <c r="G12" s="140"/>
      <c r="H12" s="140"/>
      <c r="I12" s="140"/>
      <c r="J12" s="140"/>
      <c r="K12" s="140"/>
      <c r="L12" s="140"/>
      <c r="M12" s="140"/>
      <c r="N12" s="141"/>
    </row>
    <row r="13" spans="1:16" ht="15.5" x14ac:dyDescent="0.25">
      <c r="A13" s="142" t="s">
        <v>31</v>
      </c>
      <c r="B13" s="143"/>
      <c r="C13" s="143"/>
      <c r="D13" s="143"/>
      <c r="E13" s="16"/>
      <c r="F13" s="1"/>
      <c r="G13" s="30" t="s">
        <v>28</v>
      </c>
      <c r="H13" s="25"/>
      <c r="I13" s="25"/>
      <c r="J13" s="25"/>
      <c r="K13" s="25"/>
      <c r="L13" s="13"/>
      <c r="M13" s="9"/>
      <c r="N13" s="10" t="s">
        <v>42</v>
      </c>
    </row>
    <row r="14" spans="1:16" ht="15.5" x14ac:dyDescent="0.25">
      <c r="A14" s="144" t="s">
        <v>35</v>
      </c>
      <c r="B14" s="145"/>
      <c r="C14" s="145"/>
      <c r="D14" s="145"/>
      <c r="E14" s="17"/>
      <c r="F14" s="2"/>
      <c r="G14" s="43" t="s">
        <v>29</v>
      </c>
      <c r="H14" s="26"/>
      <c r="I14" s="26"/>
      <c r="J14" s="26"/>
      <c r="K14" s="26"/>
      <c r="L14" s="14"/>
      <c r="M14" s="11"/>
      <c r="N14" s="12" t="s">
        <v>36</v>
      </c>
    </row>
    <row r="15" spans="1:16" ht="14.5" x14ac:dyDescent="0.25">
      <c r="A15" s="146" t="s">
        <v>8</v>
      </c>
      <c r="B15" s="147"/>
      <c r="C15" s="147"/>
      <c r="D15" s="147"/>
      <c r="E15" s="147"/>
      <c r="F15" s="147"/>
      <c r="G15" s="148"/>
      <c r="H15" s="149" t="s">
        <v>1</v>
      </c>
      <c r="I15" s="150"/>
      <c r="J15" s="150"/>
      <c r="K15" s="150"/>
      <c r="L15" s="150"/>
      <c r="M15" s="150"/>
      <c r="N15" s="151"/>
      <c r="P15" s="47"/>
    </row>
    <row r="16" spans="1:16" ht="14.5" x14ac:dyDescent="0.25">
      <c r="A16" s="20"/>
      <c r="B16" s="21"/>
      <c r="C16" s="21"/>
      <c r="D16" s="22"/>
      <c r="E16" s="4" t="s">
        <v>24</v>
      </c>
      <c r="F16" s="22"/>
      <c r="G16" s="4"/>
      <c r="H16" s="125" t="s">
        <v>32</v>
      </c>
      <c r="I16" s="126"/>
      <c r="J16" s="126"/>
      <c r="K16" s="126"/>
      <c r="L16" s="126"/>
      <c r="M16" s="126"/>
      <c r="N16" s="127"/>
    </row>
    <row r="17" spans="1:14" ht="14.5" x14ac:dyDescent="0.25">
      <c r="A17" s="20" t="s">
        <v>16</v>
      </c>
      <c r="B17" s="21"/>
      <c r="C17" s="21"/>
      <c r="D17" s="4"/>
      <c r="E17" s="18"/>
      <c r="F17" s="22"/>
      <c r="G17" s="44" t="s">
        <v>37</v>
      </c>
      <c r="H17" s="125" t="s">
        <v>27</v>
      </c>
      <c r="I17" s="126"/>
      <c r="J17" s="126"/>
      <c r="K17" s="126"/>
      <c r="L17" s="126"/>
      <c r="M17" s="126"/>
      <c r="N17" s="127"/>
    </row>
    <row r="18" spans="1:14" ht="14.5" x14ac:dyDescent="0.25">
      <c r="A18" s="20" t="s">
        <v>17</v>
      </c>
      <c r="B18" s="21"/>
      <c r="C18" s="21"/>
      <c r="D18" s="4"/>
      <c r="E18" s="18"/>
      <c r="F18" s="22"/>
      <c r="G18" s="44" t="s">
        <v>33</v>
      </c>
      <c r="H18" s="125" t="s">
        <v>34</v>
      </c>
      <c r="I18" s="126"/>
      <c r="J18" s="126"/>
      <c r="K18" s="126"/>
      <c r="L18" s="126"/>
      <c r="M18" s="126"/>
      <c r="N18" s="127"/>
    </row>
    <row r="19" spans="1:14" ht="16" thickBot="1" x14ac:dyDescent="0.3">
      <c r="A19" s="20" t="s">
        <v>14</v>
      </c>
      <c r="B19" s="5"/>
      <c r="C19" s="5"/>
      <c r="D19" s="3"/>
      <c r="E19" s="28"/>
      <c r="F19" s="3"/>
      <c r="G19" s="44" t="s">
        <v>38</v>
      </c>
      <c r="H19" s="39" t="s">
        <v>23</v>
      </c>
      <c r="I19" s="40"/>
      <c r="J19" s="40"/>
      <c r="K19" s="40"/>
      <c r="L19" s="105">
        <v>0.75</v>
      </c>
      <c r="N19" s="23" t="s">
        <v>43</v>
      </c>
    </row>
    <row r="20" spans="1:14" ht="7.5" customHeight="1" thickTop="1" thickBot="1" x14ac:dyDescent="0.3">
      <c r="A20" s="7"/>
      <c r="B20" s="8"/>
      <c r="C20" s="8"/>
      <c r="D20" s="7"/>
      <c r="E20" s="19"/>
      <c r="F20" s="7"/>
      <c r="G20" s="7"/>
      <c r="H20" s="24"/>
      <c r="I20" s="24"/>
      <c r="J20" s="24"/>
      <c r="K20" s="24"/>
      <c r="L20" s="15"/>
      <c r="M20" s="7"/>
      <c r="N20" s="7"/>
    </row>
    <row r="21" spans="1:14" s="53" customFormat="1" ht="13.5" customHeight="1" thickTop="1" x14ac:dyDescent="0.25">
      <c r="A21" s="152" t="s">
        <v>5</v>
      </c>
      <c r="B21" s="154" t="s">
        <v>11</v>
      </c>
      <c r="C21" s="154" t="s">
        <v>22</v>
      </c>
      <c r="D21" s="154" t="s">
        <v>2</v>
      </c>
      <c r="E21" s="156" t="s">
        <v>21</v>
      </c>
      <c r="F21" s="154" t="s">
        <v>7</v>
      </c>
      <c r="G21" s="154" t="s">
        <v>12</v>
      </c>
      <c r="H21" s="166" t="s">
        <v>30</v>
      </c>
      <c r="I21" s="167"/>
      <c r="J21" s="167"/>
      <c r="K21" s="158" t="s">
        <v>6</v>
      </c>
      <c r="L21" s="160" t="s">
        <v>19</v>
      </c>
      <c r="M21" s="162" t="s">
        <v>20</v>
      </c>
      <c r="N21" s="164" t="s">
        <v>13</v>
      </c>
    </row>
    <row r="22" spans="1:14" s="53" customFormat="1" ht="12" x14ac:dyDescent="0.25">
      <c r="A22" s="153"/>
      <c r="B22" s="155"/>
      <c r="C22" s="155"/>
      <c r="D22" s="155"/>
      <c r="E22" s="157"/>
      <c r="F22" s="155"/>
      <c r="G22" s="155"/>
      <c r="H22" s="54" t="s">
        <v>48</v>
      </c>
      <c r="I22" s="54" t="s">
        <v>49</v>
      </c>
      <c r="J22" s="54" t="s">
        <v>50</v>
      </c>
      <c r="K22" s="159"/>
      <c r="L22" s="161"/>
      <c r="M22" s="163"/>
      <c r="N22" s="165"/>
    </row>
    <row r="23" spans="1:14" s="99" customFormat="1" ht="13" x14ac:dyDescent="0.3">
      <c r="A23" s="71">
        <v>1</v>
      </c>
      <c r="B23" s="31">
        <v>277</v>
      </c>
      <c r="C23" s="117">
        <v>10007272455</v>
      </c>
      <c r="D23" s="32" t="s">
        <v>52</v>
      </c>
      <c r="E23" s="70">
        <v>34633</v>
      </c>
      <c r="F23" s="31"/>
      <c r="G23" s="49" t="s">
        <v>40</v>
      </c>
      <c r="H23" s="100">
        <v>2.1510416666666669E-4</v>
      </c>
      <c r="I23" s="101">
        <v>1.6248842592592592E-4</v>
      </c>
      <c r="J23" s="102">
        <v>1.7126157407407408E-4</v>
      </c>
      <c r="K23" s="108">
        <v>5.4885416666666667E-4</v>
      </c>
      <c r="L23" s="115">
        <f>$L$19/((K23*24+0.000117))</f>
        <v>56.435531810828095</v>
      </c>
      <c r="M23" s="31"/>
      <c r="N23" s="91" t="s">
        <v>47</v>
      </c>
    </row>
    <row r="24" spans="1:14" s="99" customFormat="1" ht="13" x14ac:dyDescent="0.3">
      <c r="A24" s="106">
        <f t="shared" ref="A24" si="0">A23</f>
        <v>1</v>
      </c>
      <c r="B24" s="31">
        <v>265</v>
      </c>
      <c r="C24" s="116">
        <v>10034919778</v>
      </c>
      <c r="D24" s="32" t="s">
        <v>53</v>
      </c>
      <c r="E24" s="70">
        <v>36739</v>
      </c>
      <c r="F24" s="31"/>
      <c r="G24" s="49" t="s">
        <v>40</v>
      </c>
      <c r="H24" s="103">
        <f t="shared" ref="H24:L24" si="1">H23</f>
        <v>2.1510416666666669E-4</v>
      </c>
      <c r="I24" s="103">
        <f t="shared" si="1"/>
        <v>1.6248842592592592E-4</v>
      </c>
      <c r="J24" s="103">
        <f t="shared" si="1"/>
        <v>1.7126157407407408E-4</v>
      </c>
      <c r="K24" s="87">
        <f t="shared" si="1"/>
        <v>5.4885416666666667E-4</v>
      </c>
      <c r="L24" s="88">
        <f t="shared" si="1"/>
        <v>56.435531810828095</v>
      </c>
      <c r="M24" s="31"/>
      <c r="N24" s="92" t="str">
        <f>N23</f>
        <v>Финал</v>
      </c>
    </row>
    <row r="25" spans="1:14" s="99" customFormat="1" ht="13.5" thickBot="1" x14ac:dyDescent="0.35">
      <c r="A25" s="107">
        <f t="shared" ref="A25" si="2">A23</f>
        <v>1</v>
      </c>
      <c r="B25" s="94">
        <v>263</v>
      </c>
      <c r="C25" s="118">
        <v>10090187550</v>
      </c>
      <c r="D25" s="95" t="s">
        <v>54</v>
      </c>
      <c r="E25" s="96">
        <v>37758</v>
      </c>
      <c r="F25" s="94"/>
      <c r="G25" s="97" t="s">
        <v>40</v>
      </c>
      <c r="H25" s="104">
        <f t="shared" ref="H25:L25" si="3">H23</f>
        <v>2.1510416666666669E-4</v>
      </c>
      <c r="I25" s="104">
        <f t="shared" si="3"/>
        <v>1.6248842592592592E-4</v>
      </c>
      <c r="J25" s="104">
        <f t="shared" si="3"/>
        <v>1.7126157407407408E-4</v>
      </c>
      <c r="K25" s="89">
        <f t="shared" si="3"/>
        <v>5.4885416666666667E-4</v>
      </c>
      <c r="L25" s="90">
        <f t="shared" si="3"/>
        <v>56.435531810828095</v>
      </c>
      <c r="M25" s="94"/>
      <c r="N25" s="93" t="str">
        <f>N23</f>
        <v>Финал</v>
      </c>
    </row>
    <row r="26" spans="1:14" s="99" customFormat="1" ht="13" x14ac:dyDescent="0.3">
      <c r="A26" s="71">
        <v>2</v>
      </c>
      <c r="B26" s="31">
        <v>247</v>
      </c>
      <c r="C26" s="119">
        <v>10009045636</v>
      </c>
      <c r="D26" s="32" t="s">
        <v>60</v>
      </c>
      <c r="E26" s="70">
        <v>34844</v>
      </c>
      <c r="F26" s="31"/>
      <c r="G26" s="49" t="s">
        <v>25</v>
      </c>
      <c r="H26" s="100">
        <v>2.192361111111111E-4</v>
      </c>
      <c r="I26" s="101">
        <v>1.6688657407407407E-4</v>
      </c>
      <c r="J26" s="102">
        <v>1.7405092592592591E-4</v>
      </c>
      <c r="K26" s="108">
        <v>5.6017361111111112E-4</v>
      </c>
      <c r="L26" s="115">
        <f>$L$19/((K26*24+0.000111))</f>
        <v>55.329456172922995</v>
      </c>
      <c r="M26" s="31"/>
      <c r="N26" s="91" t="s">
        <v>47</v>
      </c>
    </row>
    <row r="27" spans="1:14" s="99" customFormat="1" ht="13" x14ac:dyDescent="0.3">
      <c r="A27" s="72">
        <v>2</v>
      </c>
      <c r="B27" s="31">
        <v>248</v>
      </c>
      <c r="C27" s="120">
        <v>10006462305</v>
      </c>
      <c r="D27" s="32" t="s">
        <v>55</v>
      </c>
      <c r="E27" s="70">
        <v>33949</v>
      </c>
      <c r="F27" s="31"/>
      <c r="G27" s="49" t="s">
        <v>25</v>
      </c>
      <c r="H27" s="103">
        <f t="shared" ref="H27:L27" si="4">H26</f>
        <v>2.192361111111111E-4</v>
      </c>
      <c r="I27" s="103">
        <f t="shared" si="4"/>
        <v>1.6688657407407407E-4</v>
      </c>
      <c r="J27" s="103">
        <f t="shared" si="4"/>
        <v>1.7405092592592591E-4</v>
      </c>
      <c r="K27" s="87">
        <f t="shared" si="4"/>
        <v>5.6017361111111112E-4</v>
      </c>
      <c r="L27" s="88">
        <f t="shared" si="4"/>
        <v>55.329456172922995</v>
      </c>
      <c r="M27" s="31"/>
      <c r="N27" s="92" t="str">
        <f>N26</f>
        <v>Финал</v>
      </c>
    </row>
    <row r="28" spans="1:14" s="99" customFormat="1" ht="13.5" thickBot="1" x14ac:dyDescent="0.35">
      <c r="A28" s="98">
        <v>2</v>
      </c>
      <c r="B28" s="94">
        <v>300</v>
      </c>
      <c r="C28" s="118">
        <v>10034991217</v>
      </c>
      <c r="D28" s="95" t="s">
        <v>56</v>
      </c>
      <c r="E28" s="96">
        <v>36732</v>
      </c>
      <c r="F28" s="94"/>
      <c r="G28" s="97" t="s">
        <v>46</v>
      </c>
      <c r="H28" s="104">
        <f t="shared" ref="H28:L28" si="5">H26</f>
        <v>2.192361111111111E-4</v>
      </c>
      <c r="I28" s="104">
        <f t="shared" si="5"/>
        <v>1.6688657407407407E-4</v>
      </c>
      <c r="J28" s="104">
        <f t="shared" si="5"/>
        <v>1.7405092592592591E-4</v>
      </c>
      <c r="K28" s="89">
        <f t="shared" si="5"/>
        <v>5.6017361111111112E-4</v>
      </c>
      <c r="L28" s="90">
        <f t="shared" si="5"/>
        <v>55.329456172922995</v>
      </c>
      <c r="M28" s="94"/>
      <c r="N28" s="93" t="str">
        <f>N26</f>
        <v>Финал</v>
      </c>
    </row>
    <row r="29" spans="1:14" s="99" customFormat="1" ht="13" x14ac:dyDescent="0.3">
      <c r="A29" s="71">
        <v>3</v>
      </c>
      <c r="B29" s="31">
        <v>272</v>
      </c>
      <c r="C29" s="119">
        <v>10078794700</v>
      </c>
      <c r="D29" s="32" t="s">
        <v>61</v>
      </c>
      <c r="E29" s="70">
        <v>37812</v>
      </c>
      <c r="F29" s="31"/>
      <c r="G29" s="49" t="s">
        <v>40</v>
      </c>
      <c r="H29" s="100">
        <v>2.229050925925926E-4</v>
      </c>
      <c r="I29" s="101">
        <v>1.6381944444444443E-4</v>
      </c>
      <c r="J29" s="102">
        <v>1.8101851851851851E-4</v>
      </c>
      <c r="K29" s="108">
        <v>5.677430555555556E-4</v>
      </c>
      <c r="L29" s="115">
        <f>$L$19/((K29*24+0.0000015))</f>
        <v>55.036446357810284</v>
      </c>
      <c r="M29" s="31"/>
      <c r="N29" s="91" t="s">
        <v>47</v>
      </c>
    </row>
    <row r="30" spans="1:14" s="99" customFormat="1" ht="13" x14ac:dyDescent="0.3">
      <c r="A30" s="106">
        <f t="shared" ref="A30" si="6">A29</f>
        <v>3</v>
      </c>
      <c r="B30" s="31">
        <v>271</v>
      </c>
      <c r="C30" s="120">
        <v>10077949584</v>
      </c>
      <c r="D30" s="32" t="s">
        <v>57</v>
      </c>
      <c r="E30" s="70">
        <v>37972</v>
      </c>
      <c r="F30" s="31"/>
      <c r="G30" s="49" t="s">
        <v>40</v>
      </c>
      <c r="H30" s="103">
        <f t="shared" ref="H30:L30" si="7">H29</f>
        <v>2.229050925925926E-4</v>
      </c>
      <c r="I30" s="103">
        <f t="shared" si="7"/>
        <v>1.6381944444444443E-4</v>
      </c>
      <c r="J30" s="103">
        <f t="shared" si="7"/>
        <v>1.8101851851851851E-4</v>
      </c>
      <c r="K30" s="87">
        <f t="shared" si="7"/>
        <v>5.677430555555556E-4</v>
      </c>
      <c r="L30" s="88">
        <f t="shared" si="7"/>
        <v>55.036446357810284</v>
      </c>
      <c r="M30" s="31"/>
      <c r="N30" s="92" t="str">
        <f>N29</f>
        <v>Финал</v>
      </c>
    </row>
    <row r="31" spans="1:14" s="99" customFormat="1" ht="13" x14ac:dyDescent="0.3">
      <c r="A31" s="72">
        <f t="shared" ref="A31" si="8">A29</f>
        <v>3</v>
      </c>
      <c r="B31" s="31">
        <v>264</v>
      </c>
      <c r="C31" s="120">
        <v>10014630109</v>
      </c>
      <c r="D31" s="32" t="s">
        <v>58</v>
      </c>
      <c r="E31" s="70">
        <v>36529</v>
      </c>
      <c r="F31" s="31"/>
      <c r="G31" s="49" t="s">
        <v>40</v>
      </c>
      <c r="H31" s="103">
        <f t="shared" ref="H31:L31" si="9">H29</f>
        <v>2.229050925925926E-4</v>
      </c>
      <c r="I31" s="103">
        <f t="shared" si="9"/>
        <v>1.6381944444444443E-4</v>
      </c>
      <c r="J31" s="103">
        <f t="shared" si="9"/>
        <v>1.8101851851851851E-4</v>
      </c>
      <c r="K31" s="87">
        <f t="shared" si="9"/>
        <v>5.677430555555556E-4</v>
      </c>
      <c r="L31" s="88">
        <f t="shared" si="9"/>
        <v>55.036446357810284</v>
      </c>
      <c r="M31" s="31"/>
      <c r="N31" s="92" t="str">
        <f>N29</f>
        <v>Финал</v>
      </c>
    </row>
    <row r="32" spans="1:14" s="99" customFormat="1" ht="13.5" thickBot="1" x14ac:dyDescent="0.35">
      <c r="A32" s="121">
        <f>A29</f>
        <v>3</v>
      </c>
      <c r="B32" s="83">
        <v>104</v>
      </c>
      <c r="C32" s="118">
        <v>10023525110</v>
      </c>
      <c r="D32" s="84" t="s">
        <v>59</v>
      </c>
      <c r="E32" s="85">
        <v>36225</v>
      </c>
      <c r="F32" s="83"/>
      <c r="G32" s="86" t="s">
        <v>46</v>
      </c>
      <c r="H32" s="109"/>
      <c r="I32" s="110"/>
      <c r="J32" s="111"/>
      <c r="K32" s="112"/>
      <c r="L32" s="113"/>
      <c r="M32" s="83"/>
      <c r="N32" s="114"/>
    </row>
    <row r="33" spans="1:14" ht="6" customHeight="1" thickTop="1" thickBot="1" x14ac:dyDescent="0.35">
      <c r="A33" s="73"/>
      <c r="B33" s="74"/>
      <c r="C33" s="74"/>
      <c r="D33" s="75"/>
      <c r="E33" s="76"/>
      <c r="F33" s="77"/>
      <c r="G33" s="78"/>
      <c r="H33" s="79"/>
      <c r="I33" s="79"/>
      <c r="J33" s="79"/>
      <c r="K33" s="79"/>
      <c r="L33" s="80"/>
      <c r="M33" s="81"/>
      <c r="N33" s="82"/>
    </row>
    <row r="34" spans="1:14" ht="15" thickTop="1" x14ac:dyDescent="0.25">
      <c r="A34" s="168" t="s">
        <v>4</v>
      </c>
      <c r="B34" s="169"/>
      <c r="C34" s="169"/>
      <c r="D34" s="169"/>
      <c r="E34" s="29"/>
      <c r="F34" s="29"/>
      <c r="G34" s="169"/>
      <c r="H34" s="169"/>
      <c r="I34" s="169"/>
      <c r="J34" s="169"/>
      <c r="K34" s="169"/>
      <c r="L34" s="169"/>
      <c r="M34" s="169"/>
      <c r="N34" s="170"/>
    </row>
    <row r="35" spans="1:14" ht="13" x14ac:dyDescent="0.25">
      <c r="A35" s="56" t="s">
        <v>44</v>
      </c>
      <c r="B35" s="33"/>
      <c r="C35" s="57"/>
      <c r="D35" s="33"/>
      <c r="E35" s="58"/>
      <c r="F35" s="33"/>
      <c r="G35" s="59"/>
      <c r="H35" s="50"/>
      <c r="I35" s="51"/>
      <c r="J35" s="50"/>
      <c r="K35" s="51"/>
      <c r="L35" s="60"/>
      <c r="M35" s="61"/>
      <c r="N35" s="62"/>
    </row>
    <row r="36" spans="1:14" ht="13" x14ac:dyDescent="0.25">
      <c r="A36" s="63" t="s">
        <v>45</v>
      </c>
      <c r="B36" s="46"/>
      <c r="C36" s="64"/>
      <c r="D36" s="46"/>
      <c r="E36" s="65"/>
      <c r="F36" s="46"/>
      <c r="G36" s="66"/>
      <c r="H36" s="48"/>
      <c r="I36" s="52"/>
      <c r="J36" s="48"/>
      <c r="K36" s="52"/>
      <c r="L36" s="67"/>
      <c r="M36" s="68"/>
      <c r="N36" s="69"/>
    </row>
    <row r="37" spans="1:14" ht="5.25" customHeight="1" x14ac:dyDescent="0.25">
      <c r="A37" s="45"/>
      <c r="B37" s="42"/>
      <c r="C37" s="42"/>
      <c r="D37" s="35"/>
      <c r="E37" s="34"/>
      <c r="F37" s="35"/>
      <c r="G37" s="35"/>
      <c r="H37" s="36"/>
      <c r="I37" s="36"/>
      <c r="J37" s="36"/>
      <c r="K37" s="36"/>
      <c r="L37" s="37"/>
      <c r="M37" s="35"/>
      <c r="N37" s="6"/>
    </row>
    <row r="38" spans="1:14" s="55" customFormat="1" ht="14.5" x14ac:dyDescent="0.3">
      <c r="A38" s="146"/>
      <c r="B38" s="147"/>
      <c r="C38" s="147"/>
      <c r="D38" s="147"/>
      <c r="E38" s="147" t="s">
        <v>10</v>
      </c>
      <c r="F38" s="147"/>
      <c r="G38" s="147"/>
      <c r="H38" s="147" t="s">
        <v>3</v>
      </c>
      <c r="I38" s="147"/>
      <c r="J38" s="147"/>
      <c r="K38" s="147"/>
      <c r="L38" s="147" t="s">
        <v>26</v>
      </c>
      <c r="M38" s="147"/>
      <c r="N38" s="171"/>
    </row>
    <row r="39" spans="1:14" ht="13" x14ac:dyDescent="0.25">
      <c r="A39" s="174"/>
      <c r="B39" s="124"/>
      <c r="C39" s="124"/>
      <c r="D39" s="124"/>
      <c r="E39" s="124"/>
      <c r="F39" s="175"/>
      <c r="G39" s="175"/>
      <c r="H39" s="175"/>
      <c r="I39" s="175"/>
      <c r="J39" s="175"/>
      <c r="K39" s="175"/>
      <c r="L39" s="175"/>
      <c r="M39" s="175"/>
      <c r="N39" s="176"/>
    </row>
    <row r="40" spans="1:14" ht="13" x14ac:dyDescent="0.25">
      <c r="A40" s="41"/>
      <c r="B40" s="42"/>
      <c r="C40" s="42"/>
      <c r="D40" s="42"/>
      <c r="E40" s="38"/>
      <c r="F40" s="42"/>
      <c r="G40" s="42"/>
      <c r="H40" s="36"/>
      <c r="I40" s="36"/>
      <c r="J40" s="36"/>
      <c r="K40" s="36"/>
      <c r="L40" s="42"/>
      <c r="M40" s="42"/>
      <c r="N40" s="27"/>
    </row>
    <row r="41" spans="1:14" ht="13" x14ac:dyDescent="0.25">
      <c r="A41" s="41"/>
      <c r="B41" s="42"/>
      <c r="C41" s="42"/>
      <c r="D41" s="42"/>
      <c r="E41" s="38"/>
      <c r="F41" s="42"/>
      <c r="G41" s="42"/>
      <c r="H41" s="36"/>
      <c r="I41" s="36"/>
      <c r="J41" s="36"/>
      <c r="K41" s="36"/>
      <c r="L41" s="42"/>
      <c r="M41" s="42"/>
      <c r="N41" s="27"/>
    </row>
    <row r="42" spans="1:14" ht="13" x14ac:dyDescent="0.25">
      <c r="A42" s="41"/>
      <c r="B42" s="42"/>
      <c r="C42" s="42"/>
      <c r="D42" s="42"/>
      <c r="E42" s="38"/>
      <c r="F42" s="42"/>
      <c r="G42" s="42"/>
      <c r="H42" s="36"/>
      <c r="I42" s="36"/>
      <c r="J42" s="36"/>
      <c r="K42" s="36"/>
      <c r="L42" s="42"/>
      <c r="M42" s="42"/>
      <c r="N42" s="27"/>
    </row>
    <row r="43" spans="1:14" ht="13" x14ac:dyDescent="0.25">
      <c r="A43" s="41"/>
      <c r="B43" s="42"/>
      <c r="C43" s="42"/>
      <c r="D43" s="42"/>
      <c r="E43" s="38"/>
      <c r="F43" s="42"/>
      <c r="G43" s="42"/>
      <c r="H43" s="36"/>
      <c r="I43" s="36"/>
      <c r="J43" s="36"/>
      <c r="K43" s="36"/>
      <c r="L43" s="37"/>
      <c r="M43" s="35"/>
      <c r="N43" s="27"/>
    </row>
    <row r="44" spans="1:14" s="47" customFormat="1" ht="13.5" thickBot="1" x14ac:dyDescent="0.3">
      <c r="A44" s="177" t="s">
        <v>24</v>
      </c>
      <c r="B44" s="172"/>
      <c r="C44" s="172"/>
      <c r="D44" s="172"/>
      <c r="E44" s="172" t="str">
        <f>G17</f>
        <v>Афанасьева Е.А. (ВК, Свердловская область)</v>
      </c>
      <c r="F44" s="172"/>
      <c r="G44" s="172"/>
      <c r="H44" s="172" t="str">
        <f>G18</f>
        <v>Михайлова И.Н. (ВК, Санкт-Петербург)</v>
      </c>
      <c r="I44" s="172"/>
      <c r="J44" s="172"/>
      <c r="K44" s="172"/>
      <c r="L44" s="172" t="str">
        <f>G19</f>
        <v>Ярышева О.Ю. (ВК, )</v>
      </c>
      <c r="M44" s="172"/>
      <c r="N44" s="173"/>
    </row>
    <row r="45" spans="1:14" ht="13" thickTop="1" x14ac:dyDescent="0.25"/>
  </sheetData>
  <mergeCells count="43">
    <mergeCell ref="A34:D34"/>
    <mergeCell ref="G34:N34"/>
    <mergeCell ref="L38:N38"/>
    <mergeCell ref="L44:N44"/>
    <mergeCell ref="A39:E39"/>
    <mergeCell ref="F39:N39"/>
    <mergeCell ref="A44:D44"/>
    <mergeCell ref="E44:G44"/>
    <mergeCell ref="H44:K44"/>
    <mergeCell ref="A38:D38"/>
    <mergeCell ref="E38:G38"/>
    <mergeCell ref="H38:K38"/>
    <mergeCell ref="H18:N18"/>
    <mergeCell ref="A21:A22"/>
    <mergeCell ref="B21:B22"/>
    <mergeCell ref="C21:C22"/>
    <mergeCell ref="D21:D22"/>
    <mergeCell ref="E21:E22"/>
    <mergeCell ref="F21:F22"/>
    <mergeCell ref="G21:G22"/>
    <mergeCell ref="K21:K22"/>
    <mergeCell ref="L21:L22"/>
    <mergeCell ref="M21:M22"/>
    <mergeCell ref="N21:N22"/>
    <mergeCell ref="H21:J21"/>
    <mergeCell ref="H17:N17"/>
    <mergeCell ref="A7:N7"/>
    <mergeCell ref="A8:N8"/>
    <mergeCell ref="A9:N9"/>
    <mergeCell ref="A10:N10"/>
    <mergeCell ref="A11:N11"/>
    <mergeCell ref="A12:N12"/>
    <mergeCell ref="A13:D13"/>
    <mergeCell ref="A14:D14"/>
    <mergeCell ref="A15:G15"/>
    <mergeCell ref="H15:N15"/>
    <mergeCell ref="H16:N16"/>
    <mergeCell ref="A6:N6"/>
    <mergeCell ref="A1:N1"/>
    <mergeCell ref="A2:N2"/>
    <mergeCell ref="A3:N3"/>
    <mergeCell ref="A4:N4"/>
    <mergeCell ref="A5:N5"/>
  </mergeCells>
  <phoneticPr fontId="19" type="noConversion"/>
  <pageMargins left="0.7" right="0.7" top="0.75" bottom="0.75" header="0.3" footer="0.3"/>
  <pageSetup paperSize="9" scale="43" orientation="portrait" verticalDpi="0" r:id="rId1"/>
  <colBreaks count="1" manualBreakCount="1">
    <brk id="14" max="10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ком спринт</vt:lpstr>
      <vt:lpstr>'ком спринт'!Область_печати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Арсен</cp:lastModifiedBy>
  <cp:lastPrinted>2021-07-08T19:40:04Z</cp:lastPrinted>
  <dcterms:created xsi:type="dcterms:W3CDTF">1996-10-08T23:32:33Z</dcterms:created>
  <dcterms:modified xsi:type="dcterms:W3CDTF">2023-02-02T08:37:25Z</dcterms:modified>
</cp:coreProperties>
</file>