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время'!$B$22:$H$22</definedName>
    <definedName name="_xlnm.Print_Titles" localSheetId="0">'ВС гонка на время'!$22:$22</definedName>
    <definedName name="_xlnm.Print_Area" localSheetId="0">'ВС гонка на время'!$A$1:$K$44</definedName>
  </definedNames>
  <calcPr calcId="144525"/>
</workbook>
</file>

<file path=xl/calcChain.xml><?xml version="1.0" encoding="utf-8"?>
<calcChain xmlns="http://schemas.openxmlformats.org/spreadsheetml/2006/main">
  <c r="H34" i="106" l="1"/>
  <c r="K36" i="106"/>
  <c r="K35" i="106"/>
  <c r="K34" i="106"/>
  <c r="K33" i="106"/>
  <c r="H36" i="106" l="1"/>
  <c r="H35" i="106" l="1"/>
  <c r="H33" i="106"/>
  <c r="K32" i="106"/>
  <c r="K31" i="106"/>
  <c r="K30" i="106"/>
  <c r="H32" i="106" l="1"/>
  <c r="H31" i="106" s="1"/>
  <c r="I44" i="106" l="1"/>
  <c r="E44" i="106"/>
  <c r="A44" i="106"/>
</calcChain>
</file>

<file path=xl/sharedStrings.xml><?xml version="1.0" encoding="utf-8"?>
<sst xmlns="http://schemas.openxmlformats.org/spreadsheetml/2006/main" count="103" uniqueCount="93">
  <si>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</si>
  <si>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</si>
  <si>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</si>
  <si>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</si>
  <si>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</si>
  <si>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</si>
  <si>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</si>
  <si>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</si>
  <si>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</si>
  <si>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</si>
  <si>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</si>
  <si>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</si>
  <si>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</si>
  <si>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</si>
  <si>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</si>
  <si>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</si>
  <si>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</si>
  <si>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</si>
  <si>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</si>
  <si>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</si>
  <si>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</si>
  <si>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</si>
  <si>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</si>
  <si>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</si>
  <si>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</si>
  <si>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</si>
  <si>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</si>
  <si>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</si>
  <si>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</si>
  <si>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</si>
  <si>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</si>
  <si>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</si>
  <si>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</si>
  <si>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</si>
  <si>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</si>
  <si>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</si>
  <si>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</si>
  <si>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</si>
  <si>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</si>
  <si>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</si>
  <si>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</si>
  <si>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</si>
  <si>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</si>
  <si>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</si>
  <si>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</si>
  <si>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</si>
  <si>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</si>
  <si>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</si>
  <si>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</si>
  <si>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</si>
  <si>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Девушки 15-16 лет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</si>
  <si>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</si>
  <si>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</si>
  <si>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</si>
  <si>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</si>
  <si>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</si>
  <si>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</si>
  <si>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</si>
  <si>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</si>
  <si>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</si>
  <si>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</si>
  <si>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2024г.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</si>
  <si>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</si>
  <si>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</si>
  <si>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</si>
  <si>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ПЕРВЕНСТВО ПРИВОЛЖСКОГО ФЕДЕРАЛЬНОГО ОКРУГА</t>
  </si>
  <si>
    <t>64</t>
  </si>
  <si>
    <t>10091230807</t>
  </si>
  <si>
    <t>Молоткова Злата Андреевна</t>
  </si>
  <si>
    <t>25.02.2010</t>
  </si>
  <si>
    <t>Мордовия</t>
  </si>
  <si>
    <t>0:00:41,987</t>
  </si>
  <si>
    <t>62</t>
  </si>
  <si>
    <t>10091228884</t>
  </si>
  <si>
    <t>Кураленко Варвара Николаевна</t>
  </si>
  <si>
    <t>15.09.2010</t>
  </si>
  <si>
    <t>0:00:41,990</t>
  </si>
  <si>
    <t>58</t>
  </si>
  <si>
    <t>10101513312</t>
  </si>
  <si>
    <t>Князева Анна Павловна</t>
  </si>
  <si>
    <t>09.06.2010</t>
  </si>
  <si>
    <t>Пензенская обл.</t>
  </si>
  <si>
    <t>0:00:47,17</t>
  </si>
  <si>
    <t>505</t>
  </si>
  <si>
    <t>10091229288</t>
  </si>
  <si>
    <t>Карпова Анастасия Валерьевна</t>
  </si>
  <si>
    <t>30.10.2009</t>
  </si>
  <si>
    <t>НС</t>
  </si>
  <si>
    <t>55</t>
  </si>
  <si>
    <t>10090414084</t>
  </si>
  <si>
    <t>Кручинкина Лилия Андреевна</t>
  </si>
  <si>
    <t>01.11.2009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</si>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</sst>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296333</xdr:colOff>
      <xdr:row>0</xdr:row>
      <xdr:rowOff>31115</xdr:rowOff>
    </xdr:from>
    <xdr:to>
      <xdr:col>10</xdr:col>
      <xdr:colOff>782107</xdr:colOff>
      <xdr:row>3</xdr:row>
      <xdr:rowOff>241791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3111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8367" cy="119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8"/>
  <sheetViews>
    <sheetView tabSelected="1" view="pageBreakPreview" topLeftCell="A3" zoomScale="90" zoomScaleNormal="70" zoomScaleSheetLayoutView="90" zoomScalePageLayoutView="50" workbookViewId="0">
      <selection activeCell="E19" sqref="E19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33.21875" style="1" customWidth="1"/>
    <col min="5" max="5" width="15.109375" style="10" customWidth="1"/>
    <col min="6" max="6" width="11.33203125" style="1" customWidth="1"/>
    <col min="7" max="7" width="26.88671875" style="1" customWidth="1"/>
    <col min="8" max="8" width="13.88671875" style="20" customWidth="1"/>
    <col min="9" max="9" width="5.5546875" style="20" hidden="1" customWidth="1"/>
    <col min="10" max="10" width="15.5546875" style="1" customWidth="1"/>
    <col min="11" max="11" width="12.5546875" style="1" customWidth="1"/>
    <col min="12" max="16384" width="9.109375" style="1"/>
  </cols>
  <sheetData>
    <row r="1" spans="1:11" customFormat="1" ht="21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customFormat="1" ht="21" x14ac:dyDescent="0.25">
      <c r="A2" s="116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customFormat="1" ht="21" x14ac:dyDescent="0.25">
      <c r="A3" s="116" t="s">
        <v>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customFormat="1" ht="21" x14ac:dyDescent="0.25">
      <c r="A4" s="116" t="s">
        <v>54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customFormat="1" ht="21" x14ac:dyDescent="0.25">
      <c r="A5" s="116" t="s">
        <v>55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customFormat="1" ht="25.8" x14ac:dyDescent="0.25">
      <c r="A6" s="126" t="s">
        <v>65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11" customFormat="1" ht="28.8" hidden="1" x14ac:dyDescent="0.25">
      <c r="A7" s="117" t="s">
        <v>60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customFormat="1" ht="21" x14ac:dyDescent="0.25">
      <c r="A8" s="118" t="s">
        <v>11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customFormat="1" ht="21.6" thickBot="1" x14ac:dyDescent="0.3">
      <c r="A9" s="119" t="s">
        <v>24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 ht="19.5" customHeight="1" thickTop="1" x14ac:dyDescent="0.25">
      <c r="A10" s="120" t="s">
        <v>16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8" customHeight="1" x14ac:dyDescent="0.25">
      <c r="A11" s="123" t="s">
        <v>39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</row>
    <row r="12" spans="1:11" ht="19.5" customHeight="1" x14ac:dyDescent="0.25">
      <c r="A12" s="123" t="s">
        <v>50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</row>
    <row r="13" spans="1:11" ht="5.25" customHeight="1" x14ac:dyDescent="0.25">
      <c r="A13" s="113" t="s">
        <v>24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5"/>
    </row>
    <row r="14" spans="1:11" ht="15.6" x14ac:dyDescent="0.25">
      <c r="A14" s="92" t="s">
        <v>56</v>
      </c>
      <c r="B14" s="93"/>
      <c r="C14" s="93"/>
      <c r="D14" s="93"/>
      <c r="E14" s="2"/>
      <c r="F14" s="91" t="s">
        <v>63</v>
      </c>
      <c r="G14" s="91"/>
      <c r="H14" s="11"/>
      <c r="I14" s="11"/>
      <c r="J14" s="3"/>
      <c r="K14" s="4" t="s">
        <v>44</v>
      </c>
    </row>
    <row r="15" spans="1:11" ht="15.6" x14ac:dyDescent="0.25">
      <c r="A15" s="94" t="s">
        <v>61</v>
      </c>
      <c r="B15" s="95"/>
      <c r="C15" s="95"/>
      <c r="D15" s="95"/>
      <c r="E15" s="5"/>
      <c r="F15" s="30" t="s">
        <v>64</v>
      </c>
      <c r="G15" s="30"/>
      <c r="H15" s="12"/>
      <c r="I15" s="12"/>
      <c r="J15" s="6"/>
      <c r="K15" s="7" t="s">
        <v>62</v>
      </c>
    </row>
    <row r="16" spans="1:11" ht="14.4" x14ac:dyDescent="0.25">
      <c r="A16" s="96" t="s">
        <v>6</v>
      </c>
      <c r="B16" s="97"/>
      <c r="C16" s="97"/>
      <c r="D16" s="97"/>
      <c r="E16" s="97"/>
      <c r="F16" s="97"/>
      <c r="G16" s="98"/>
      <c r="H16" s="99" t="s">
        <v>0</v>
      </c>
      <c r="I16" s="100"/>
      <c r="J16" s="100"/>
      <c r="K16" s="101"/>
    </row>
    <row r="17" spans="1:11" ht="24.9" customHeight="1" x14ac:dyDescent="0.25">
      <c r="A17" s="13" t="s">
        <v>12</v>
      </c>
      <c r="B17" s="8"/>
      <c r="C17" s="8"/>
      <c r="D17" s="14"/>
      <c r="E17" s="15"/>
      <c r="F17" s="14"/>
      <c r="G17" s="9" t="s">
        <v>51</v>
      </c>
      <c r="H17" s="42" t="s">
        <v>29</v>
      </c>
      <c r="I17" s="43"/>
      <c r="J17" s="43"/>
      <c r="K17" s="44"/>
    </row>
    <row r="18" spans="1:11" ht="24.9" customHeight="1" x14ac:dyDescent="0.25">
      <c r="A18" s="13" t="s">
        <v>13</v>
      </c>
      <c r="B18" s="8"/>
      <c r="C18" s="8"/>
      <c r="D18" s="9"/>
      <c r="E18" s="29"/>
      <c r="F18" s="16"/>
      <c r="G18" s="85" t="s">
        <v>52</v>
      </c>
      <c r="H18" s="42" t="s">
        <v>31</v>
      </c>
      <c r="I18" s="43"/>
      <c r="J18" s="43"/>
      <c r="K18" s="61" t="s">
        <v>57</v>
      </c>
    </row>
    <row r="19" spans="1:11" ht="24.9" customHeight="1" x14ac:dyDescent="0.25">
      <c r="A19" s="13" t="s">
        <v>14</v>
      </c>
      <c r="B19" s="8"/>
      <c r="C19" s="8"/>
      <c r="D19" s="9"/>
      <c r="E19" s="29"/>
      <c r="F19" s="16"/>
      <c r="G19" s="85" t="s">
        <v>58</v>
      </c>
      <c r="H19" s="42" t="s">
        <v>32</v>
      </c>
      <c r="I19" s="43"/>
      <c r="J19" s="43"/>
      <c r="K19" s="61" t="s">
        <v>59</v>
      </c>
    </row>
    <row r="20" spans="1:11" ht="24.9" customHeight="1" thickBot="1" x14ac:dyDescent="0.3">
      <c r="A20" s="13" t="s">
        <v>10</v>
      </c>
      <c r="B20" s="31"/>
      <c r="C20" s="31"/>
      <c r="D20" s="16"/>
      <c r="F20" s="33"/>
      <c r="G20" s="86" t="s">
        <v>92</v>
      </c>
      <c r="H20" s="32" t="s">
        <v>30</v>
      </c>
      <c r="I20" s="45"/>
      <c r="J20" s="28"/>
      <c r="K20" s="62">
        <v>1</v>
      </c>
    </row>
    <row r="21" spans="1:11" ht="7.5" customHeight="1" thickTop="1" x14ac:dyDescent="0.25">
      <c r="A21" s="64"/>
      <c r="B21" s="65"/>
      <c r="C21" s="65"/>
      <c r="D21" s="64"/>
      <c r="E21" s="66"/>
      <c r="F21" s="64"/>
      <c r="G21" s="64"/>
      <c r="H21" s="67"/>
      <c r="I21" s="67"/>
      <c r="J21" s="64"/>
      <c r="K21" s="64"/>
    </row>
    <row r="22" spans="1:11" s="80" customFormat="1" ht="30.75" customHeight="1" x14ac:dyDescent="0.25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78" t="s">
        <v>38</v>
      </c>
      <c r="I22" s="79"/>
      <c r="J22" s="77" t="s">
        <v>18</v>
      </c>
      <c r="K22" s="77" t="s">
        <v>9</v>
      </c>
    </row>
    <row r="23" spans="1:11" s="73" customFormat="1" ht="24.9" customHeight="1" x14ac:dyDescent="0.3">
      <c r="A23" s="90">
        <v>1</v>
      </c>
      <c r="B23" s="90" t="s">
        <v>66</v>
      </c>
      <c r="C23" s="90" t="s">
        <v>67</v>
      </c>
      <c r="D23" s="90" t="s">
        <v>68</v>
      </c>
      <c r="E23" s="90" t="s">
        <v>69</v>
      </c>
      <c r="F23" s="90" t="s">
        <v>20</v>
      </c>
      <c r="G23" s="90" t="s">
        <v>70</v>
      </c>
      <c r="H23" s="90" t="s">
        <v>71</v>
      </c>
      <c r="I23" s="70"/>
      <c r="J23" s="71"/>
      <c r="K23" s="72"/>
    </row>
    <row r="24" spans="1:11" s="73" customFormat="1" ht="24.9" customHeight="1" x14ac:dyDescent="0.3">
      <c r="A24" s="90">
        <v>2</v>
      </c>
      <c r="B24" s="90" t="s">
        <v>72</v>
      </c>
      <c r="C24" s="90" t="s">
        <v>73</v>
      </c>
      <c r="D24" s="90" t="s">
        <v>74</v>
      </c>
      <c r="E24" s="90" t="s">
        <v>75</v>
      </c>
      <c r="F24" s="90" t="s">
        <v>47</v>
      </c>
      <c r="G24" s="90" t="s">
        <v>70</v>
      </c>
      <c r="H24" s="90" t="s">
        <v>76</v>
      </c>
      <c r="I24" s="70"/>
      <c r="J24" s="74"/>
      <c r="K24" s="75"/>
    </row>
    <row r="25" spans="1:11" s="73" customFormat="1" ht="24.9" customHeight="1" x14ac:dyDescent="0.3">
      <c r="A25" s="90">
        <v>3</v>
      </c>
      <c r="B25" s="90" t="s">
        <v>77</v>
      </c>
      <c r="C25" s="90" t="s">
        <v>78</v>
      </c>
      <c r="D25" s="90" t="s">
        <v>79</v>
      </c>
      <c r="E25" s="90" t="s">
        <v>80</v>
      </c>
      <c r="F25" s="90" t="s">
        <v>47</v>
      </c>
      <c r="G25" s="90" t="s">
        <v>81</v>
      </c>
      <c r="H25" s="90" t="s">
        <v>82</v>
      </c>
      <c r="I25" s="70"/>
      <c r="J25" s="74"/>
      <c r="K25" s="75"/>
    </row>
    <row r="26" spans="1:11" s="73" customFormat="1" ht="24.9" customHeight="1" x14ac:dyDescent="0.3">
      <c r="A26" s="90" t="s">
        <v>87</v>
      </c>
      <c r="B26" s="90" t="s">
        <v>83</v>
      </c>
      <c r="C26" s="90" t="s">
        <v>84</v>
      </c>
      <c r="D26" s="90" t="s">
        <v>85</v>
      </c>
      <c r="E26" s="90" t="s">
        <v>86</v>
      </c>
      <c r="F26" s="90" t="s">
        <v>20</v>
      </c>
      <c r="G26" s="90" t="s">
        <v>70</v>
      </c>
      <c r="H26" s="90"/>
      <c r="I26" s="70"/>
      <c r="J26" s="74"/>
      <c r="K26" s="76"/>
    </row>
    <row r="27" spans="1:11" s="73" customFormat="1" ht="24.9" customHeight="1" x14ac:dyDescent="0.3">
      <c r="A27" s="90" t="s">
        <v>87</v>
      </c>
      <c r="B27" s="90" t="s">
        <v>88</v>
      </c>
      <c r="C27" s="90" t="s">
        <v>89</v>
      </c>
      <c r="D27" s="90" t="s">
        <v>90</v>
      </c>
      <c r="E27" s="90" t="s">
        <v>91</v>
      </c>
      <c r="F27" s="90" t="s">
        <v>20</v>
      </c>
      <c r="G27" s="90" t="s">
        <v>70</v>
      </c>
      <c r="H27" s="90"/>
      <c r="I27" s="70"/>
      <c r="J27" s="74"/>
      <c r="K27" s="76"/>
    </row>
    <row r="28" spans="1:11" s="73" customFormat="1" ht="24.9" customHeight="1" x14ac:dyDescent="0.3">
      <c r="A28" s="81"/>
      <c r="B28" s="81"/>
      <c r="C28" s="83"/>
      <c r="D28" s="82"/>
      <c r="E28" s="81"/>
      <c r="F28" s="81"/>
      <c r="G28" s="81"/>
      <c r="H28" s="81"/>
      <c r="I28" s="70"/>
      <c r="J28" s="84"/>
      <c r="K28" s="84"/>
    </row>
    <row r="29" spans="1:11" ht="14.4" x14ac:dyDescent="0.25">
      <c r="A29" s="103" t="s">
        <v>3</v>
      </c>
      <c r="B29" s="104"/>
      <c r="C29" s="104"/>
      <c r="D29" s="104"/>
      <c r="E29" s="63"/>
      <c r="F29" s="63"/>
      <c r="G29" s="104" t="s">
        <v>25</v>
      </c>
      <c r="H29" s="104"/>
      <c r="I29" s="104"/>
      <c r="J29" s="104"/>
      <c r="K29" s="105"/>
    </row>
    <row r="30" spans="1:11" x14ac:dyDescent="0.25">
      <c r="A30" s="53" t="s">
        <v>33</v>
      </c>
      <c r="B30" s="16"/>
      <c r="C30" s="16"/>
      <c r="D30" s="54"/>
      <c r="E30" s="18"/>
      <c r="F30" s="51"/>
      <c r="G30" s="17" t="s">
        <v>21</v>
      </c>
      <c r="H30" s="47">
        <v>1</v>
      </c>
      <c r="I30" s="57"/>
      <c r="J30" s="34" t="s">
        <v>19</v>
      </c>
      <c r="K30" s="60">
        <f>COUNTIF(F23:F27,"ЗМС")</f>
        <v>0</v>
      </c>
    </row>
    <row r="31" spans="1:11" x14ac:dyDescent="0.25">
      <c r="A31" s="53" t="s">
        <v>34</v>
      </c>
      <c r="B31" s="16"/>
      <c r="C31" s="16"/>
      <c r="D31" s="54"/>
      <c r="E31" s="1"/>
      <c r="F31" s="52"/>
      <c r="G31" s="19" t="s">
        <v>45</v>
      </c>
      <c r="H31" s="46">
        <f>H32+H35</f>
        <v>5</v>
      </c>
      <c r="I31" s="49"/>
      <c r="J31" s="34" t="s">
        <v>15</v>
      </c>
      <c r="K31" s="60">
        <f>COUNTIF(F24:F27,"МСМК")</f>
        <v>0</v>
      </c>
    </row>
    <row r="32" spans="1:11" x14ac:dyDescent="0.25">
      <c r="A32" s="53" t="s">
        <v>35</v>
      </c>
      <c r="B32" s="16"/>
      <c r="C32" s="16"/>
      <c r="D32" s="54"/>
      <c r="E32" s="1"/>
      <c r="F32" s="52"/>
      <c r="G32" s="19" t="s">
        <v>46</v>
      </c>
      <c r="H32" s="46">
        <f>H33+H34+H36</f>
        <v>3</v>
      </c>
      <c r="I32" s="49"/>
      <c r="J32" s="34" t="s">
        <v>17</v>
      </c>
      <c r="K32" s="60">
        <f>COUNTIF(F25:F29,"МС")</f>
        <v>0</v>
      </c>
    </row>
    <row r="33" spans="1:26" x14ac:dyDescent="0.25">
      <c r="A33" s="53" t="s">
        <v>36</v>
      </c>
      <c r="B33" s="16"/>
      <c r="C33" s="16"/>
      <c r="D33" s="54"/>
      <c r="E33" s="1"/>
      <c r="F33" s="52"/>
      <c r="G33" s="19" t="s">
        <v>40</v>
      </c>
      <c r="H33" s="47">
        <f>COUNT(A23:A27)</f>
        <v>3</v>
      </c>
      <c r="I33" s="48"/>
      <c r="J33" s="34" t="s">
        <v>20</v>
      </c>
      <c r="K33" s="60">
        <f>COUNTIF(F23:F30,"КМС")</f>
        <v>3</v>
      </c>
    </row>
    <row r="34" spans="1:26" x14ac:dyDescent="0.25">
      <c r="A34" s="53"/>
      <c r="B34" s="16"/>
      <c r="C34" s="16"/>
      <c r="D34" s="54"/>
      <c r="E34" s="1"/>
      <c r="F34" s="52"/>
      <c r="G34" s="19" t="s">
        <v>41</v>
      </c>
      <c r="H34" s="47">
        <f>COUNTIF(A23:A27,"НФ")</f>
        <v>0</v>
      </c>
      <c r="I34" s="48"/>
      <c r="J34" s="68" t="s">
        <v>47</v>
      </c>
      <c r="K34" s="60">
        <f>COUNTIF(F23:F31,"1 сп.р.")</f>
        <v>2</v>
      </c>
    </row>
    <row r="35" spans="1:26" x14ac:dyDescent="0.25">
      <c r="A35" s="53"/>
      <c r="B35" s="16"/>
      <c r="C35" s="16"/>
      <c r="D35" s="54"/>
      <c r="E35" s="1"/>
      <c r="F35" s="52"/>
      <c r="G35" s="19" t="s">
        <v>42</v>
      </c>
      <c r="H35" s="35">
        <f>COUNTIF(A23:A27,"НС")</f>
        <v>2</v>
      </c>
      <c r="I35" s="50"/>
      <c r="J35" s="69" t="s">
        <v>49</v>
      </c>
      <c r="K35" s="60">
        <f>COUNTIF(F23:F32,"2 сп.р.")</f>
        <v>0</v>
      </c>
    </row>
    <row r="36" spans="1:26" x14ac:dyDescent="0.25">
      <c r="A36" s="53"/>
      <c r="B36" s="16"/>
      <c r="C36" s="16"/>
      <c r="D36" s="54"/>
      <c r="E36" s="21"/>
      <c r="F36" s="58"/>
      <c r="G36" s="19" t="s">
        <v>43</v>
      </c>
      <c r="H36" s="35">
        <f>COUNTIF(A23:A27,"ДСКВ")</f>
        <v>0</v>
      </c>
      <c r="I36" s="59"/>
      <c r="J36" s="69" t="s">
        <v>48</v>
      </c>
      <c r="K36" s="60">
        <f>COUNTIF(F23:F33,"3 сп.р.")</f>
        <v>0</v>
      </c>
    </row>
    <row r="37" spans="1:26" ht="9.75" customHeight="1" x14ac:dyDescent="0.25">
      <c r="A37" s="22"/>
      <c r="K37" s="23"/>
    </row>
    <row r="38" spans="1:26" ht="15.6" x14ac:dyDescent="0.25">
      <c r="A38" s="106" t="s">
        <v>2</v>
      </c>
      <c r="B38" s="107"/>
      <c r="C38" s="107"/>
      <c r="D38" s="107"/>
      <c r="E38" s="108" t="s">
        <v>7</v>
      </c>
      <c r="F38" s="108"/>
      <c r="G38" s="108"/>
      <c r="H38" s="108"/>
      <c r="I38" s="108" t="s">
        <v>37</v>
      </c>
      <c r="J38" s="108"/>
      <c r="K38" s="109"/>
    </row>
    <row r="39" spans="1:26" x14ac:dyDescent="0.25">
      <c r="A39" s="22"/>
      <c r="B39" s="1"/>
      <c r="C39" s="1"/>
      <c r="E39" s="1"/>
      <c r="F39" s="18"/>
      <c r="G39" s="18"/>
      <c r="H39" s="18"/>
      <c r="I39" s="18"/>
      <c r="J39" s="18"/>
      <c r="K39" s="27"/>
    </row>
    <row r="40" spans="1:26" x14ac:dyDescent="0.25">
      <c r="A40" s="24"/>
      <c r="D40" s="25"/>
      <c r="E40" s="55"/>
      <c r="F40" s="25"/>
      <c r="G40" s="25"/>
      <c r="H40" s="56"/>
      <c r="I40" s="56"/>
      <c r="J40" s="25"/>
      <c r="K40" s="26"/>
    </row>
    <row r="41" spans="1:26" x14ac:dyDescent="0.25">
      <c r="A41" s="24"/>
      <c r="D41" s="25"/>
      <c r="E41" s="55"/>
      <c r="F41" s="25"/>
      <c r="G41" s="25"/>
      <c r="H41" s="56"/>
      <c r="I41" s="56"/>
      <c r="J41" s="25"/>
      <c r="K41" s="26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x14ac:dyDescent="0.25">
      <c r="A43" s="24"/>
      <c r="D43" s="25"/>
      <c r="E43" s="55"/>
      <c r="F43" s="25"/>
      <c r="G43" s="25"/>
      <c r="H43" s="56"/>
      <c r="I43" s="56"/>
      <c r="J43" s="25"/>
      <c r="K43" s="26"/>
    </row>
    <row r="44" spans="1:26" ht="16.2" thickBot="1" x14ac:dyDescent="0.3">
      <c r="A44" s="110" t="str">
        <f>G19</f>
        <v>БУКОВА О.Ю.(IК, г. Пенза)</v>
      </c>
      <c r="B44" s="111"/>
      <c r="C44" s="111"/>
      <c r="D44" s="111"/>
      <c r="E44" s="111" t="str">
        <f>G18</f>
        <v>БОЯРОВ В.В. (ВК, г. Саранск)</v>
      </c>
      <c r="F44" s="111"/>
      <c r="G44" s="111"/>
      <c r="H44" s="111"/>
      <c r="I44" s="111" t="str">
        <f>G20</f>
        <v>МЯГКОВ А.О. (IК, г. Саранск)</v>
      </c>
      <c r="J44" s="111"/>
      <c r="K44" s="112"/>
    </row>
    <row r="45" spans="1:26" s="10" customFormat="1" ht="14.4" thickTop="1" x14ac:dyDescent="0.25">
      <c r="A45" s="1"/>
      <c r="B45" s="25"/>
      <c r="C45" s="25"/>
      <c r="D45" s="1"/>
      <c r="F45" s="1"/>
      <c r="G45" s="1"/>
      <c r="H45" s="20"/>
      <c r="I45" s="2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8" customFormat="1" ht="18" x14ac:dyDescent="0.25">
      <c r="B46" s="39"/>
      <c r="C46" s="39"/>
      <c r="E46" s="40"/>
      <c r="H46" s="41"/>
      <c r="I46" s="41"/>
    </row>
    <row r="47" spans="1:26" ht="21" x14ac:dyDescent="0.25">
      <c r="A47" s="36"/>
      <c r="B47" s="36"/>
      <c r="C47" s="37"/>
      <c r="D47" s="102"/>
      <c r="E47" s="102"/>
      <c r="F47" s="102"/>
      <c r="G47" s="102"/>
    </row>
    <row r="48" spans="1:26" ht="18" x14ac:dyDescent="0.25">
      <c r="D48" s="38"/>
    </row>
  </sheetData>
  <autoFilter ref="B22:H22">
    <sortState ref="B22:H36">
      <sortCondition ref="H21"/>
    </sortState>
  </autoFilter>
  <sortState ref="A22:G36">
    <sortCondition descending="1" ref="A22:A36"/>
  </sortState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D47:G47"/>
    <mergeCell ref="A29:D29"/>
    <mergeCell ref="G29:K29"/>
    <mergeCell ref="A38:D38"/>
    <mergeCell ref="E38:H38"/>
    <mergeCell ref="I38:K38"/>
    <mergeCell ref="A44:D44"/>
    <mergeCell ref="E44:H44"/>
    <mergeCell ref="I44:K44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4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2025-06-06T08:29:34Z</cp:lastPrinted>
  <dcterms:created xsi:type="dcterms:W3CDTF">1996-10-08T23:32:33Z</dcterms:created>
  <dcterms:modified xsi:type="dcterms:W3CDTF">2025-06-06T08:29:56Z</dcterms:modified>
</cp:coreProperties>
</file>