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Сумма\"/>
    </mc:Choice>
  </mc:AlternateContent>
  <xr:revisionPtr revIDLastSave="0" documentId="13_ncr:1_{F4695C54-2018-4DBB-9404-243B705A2D0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definedNames>
    <definedName name="_xlnm._FilterDatabase" localSheetId="0" hidden="1">СУММА!$A$22:$G$22</definedName>
    <definedName name="_xlnm.Print_Area" localSheetId="0">СУММА!$A$1:$K$57</definedName>
  </definedNames>
  <calcPr calcId="191029" refMode="R1C1"/>
</workbook>
</file>

<file path=xl/calcChain.xml><?xml version="1.0" encoding="utf-8"?>
<calcChain xmlns="http://schemas.openxmlformats.org/spreadsheetml/2006/main">
  <c r="E57" i="127" l="1"/>
  <c r="A57" i="127"/>
  <c r="K49" i="127"/>
  <c r="H49" i="127"/>
  <c r="H48" i="127"/>
  <c r="H47" i="127"/>
  <c r="H46" i="127"/>
  <c r="K44" i="127"/>
  <c r="K43" i="127"/>
  <c r="H45" i="127" l="1"/>
  <c r="H44" i="127" s="1"/>
</calcChain>
</file>

<file path=xl/sharedStrings.xml><?xml version="1.0" encoding="utf-8"?>
<sst xmlns="http://schemas.openxmlformats.org/spreadsheetml/2006/main" count="179" uniqueCount="146">
  <si>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</si>
  <si>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</si>
  <si>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</si>
  <si>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</si>
  <si>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</si>
  <si>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</si>
  <si>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</si>
  <si>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</si>
  <si>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</si>
  <si>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</si>
  <si>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</si>
  <si>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</si>
  <si>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</si>
  <si>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</si>
  <si>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</si>
  <si>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</si>
  <si>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</si>
  <si>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</si>
  <si>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</si>
  <si>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</si>
  <si>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</si>
  <si>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</si>
  <si>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</si>
  <si>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</si>
  <si>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</si>
  <si>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</si>
  <si>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</si>
  <si>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</si>
  <si>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</si>
  <si>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</si>
  <si>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</si>
  <si>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</si>
  <si>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</si>
  <si>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</si>
  <si>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</si>
  <si>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</si>
  <si>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</si>
  <si>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</si>
  <si>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</si>
  <si>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</si>
  <si>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</si>
  <si>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</si>
  <si>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</si>
  <si>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</si>
  <si>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</si>
  <si>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</si>
  <si>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</si>
  <si>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</si>
  <si>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</si>
  <si>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</si>
  <si>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</si>
  <si>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</si>
  <si>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</si>
  <si>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</si>
  <si>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МЯГКОВА Е.А.(IК, г. Саранск)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</si>
  <si>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</si>
  <si>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</si>
  <si>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</si>
  <si>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</si>
  <si>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ДАТА ПРОВЕДЕНИЯ: 28-29 марта 2025г.</t>
  </si>
  <si>
    <t>№ ЕКП 2025: 2008130021030090</t>
  </si>
  <si>
    <t>ЧЕРНЫШОВ М.Ю. (г. Пенза)</t>
  </si>
  <si>
    <t>БОЯРОВ В.В. (ВК, г. Саранск)</t>
  </si>
  <si>
    <t>28 марта</t>
  </si>
  <si>
    <t>29 марта</t>
  </si>
  <si>
    <t>СУДЬЯ НА ФИНИШЕ</t>
  </si>
  <si>
    <t>Сумма</t>
  </si>
  <si>
    <t>68</t>
  </si>
  <si>
    <t>10076197625</t>
  </si>
  <si>
    <t>Котельников Никита</t>
  </si>
  <si>
    <t>23.12.2007</t>
  </si>
  <si>
    <t>Мордовия</t>
  </si>
  <si>
    <t>60</t>
  </si>
  <si>
    <t>10093067339</t>
  </si>
  <si>
    <t>Козинка Роман</t>
  </si>
  <si>
    <t>13.12.2008</t>
  </si>
  <si>
    <t>876</t>
  </si>
  <si>
    <t>10080506950</t>
  </si>
  <si>
    <t>Девяткин Илья</t>
  </si>
  <si>
    <t>22.09.2007</t>
  </si>
  <si>
    <t>Москва</t>
  </si>
  <si>
    <t>604</t>
  </si>
  <si>
    <t>10112972850</t>
  </si>
  <si>
    <t>Сабусов Егор</t>
  </si>
  <si>
    <t>22.12.2007</t>
  </si>
  <si>
    <t>Московская обл.</t>
  </si>
  <si>
    <t>880</t>
  </si>
  <si>
    <t>10089252007</t>
  </si>
  <si>
    <t>Филиппов Максим</t>
  </si>
  <si>
    <t>08.05.2008</t>
  </si>
  <si>
    <t>32</t>
  </si>
  <si>
    <t>10103713996</t>
  </si>
  <si>
    <t>Иванов Егор</t>
  </si>
  <si>
    <t>07.06.2008</t>
  </si>
  <si>
    <t>Брянская обл.</t>
  </si>
  <si>
    <t>523</t>
  </si>
  <si>
    <t>10080214839</t>
  </si>
  <si>
    <t>Одоевцев Артем</t>
  </si>
  <si>
    <t>18.03.2007</t>
  </si>
  <si>
    <t>683</t>
  </si>
  <si>
    <t>10112968810</t>
  </si>
  <si>
    <t>Скакодуб Алексей</t>
  </si>
  <si>
    <t>26.04.2007</t>
  </si>
  <si>
    <t>690</t>
  </si>
  <si>
    <t>10096913286</t>
  </si>
  <si>
    <t>Акронович Александр</t>
  </si>
  <si>
    <t>30.12.2008</t>
  </si>
  <si>
    <t>887</t>
  </si>
  <si>
    <t>10117219531</t>
  </si>
  <si>
    <t>Ковылов Никита</t>
  </si>
  <si>
    <t>15.09.2008</t>
  </si>
  <si>
    <t>627</t>
  </si>
  <si>
    <t>10104182125</t>
  </si>
  <si>
    <t>Новикович Игорь</t>
  </si>
  <si>
    <t>16.07.2008</t>
  </si>
  <si>
    <t>939</t>
  </si>
  <si>
    <t>10091971542</t>
  </si>
  <si>
    <t>Веселов Егор</t>
  </si>
  <si>
    <t>22.07.2007</t>
  </si>
  <si>
    <t>Краснодарский край</t>
  </si>
  <si>
    <t>23</t>
  </si>
  <si>
    <t>10150621075</t>
  </si>
  <si>
    <t>Манукян Артем</t>
  </si>
  <si>
    <t>01.12.2008</t>
  </si>
  <si>
    <t>10152322821</t>
  </si>
  <si>
    <t>Вохминцев Георгий</t>
  </si>
  <si>
    <t>18.02.2008</t>
  </si>
  <si>
    <t>Челябинская обл.</t>
  </si>
  <si>
    <t>196</t>
  </si>
  <si>
    <t>10116821831</t>
  </si>
  <si>
    <t>Блинов Григорий</t>
  </si>
  <si>
    <t>09.05.2008</t>
  </si>
  <si>
    <t>Свердловская обл.</t>
  </si>
  <si>
    <t>33</t>
  </si>
  <si>
    <t>10131105382</t>
  </si>
  <si>
    <t>Долин Павел</t>
  </si>
  <si>
    <t>28.10.2008</t>
  </si>
  <si>
    <t>34</t>
  </si>
  <si>
    <t>10139199125</t>
  </si>
  <si>
    <t>Лунин Егор</t>
  </si>
  <si>
    <t>11.10.2008</t>
  </si>
  <si>
    <t>116</t>
  </si>
  <si>
    <t>10076514489</t>
  </si>
  <si>
    <t>Стефанович Георгий</t>
  </si>
  <si>
    <t>03.01.2007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</si>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</sst>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0" fontId="11" fillId="0" borderId="12" xfId="2" applyFont="1" applyBorder="1" applyAlignment="1">
      <alignment horizontal="right" vertical="center" wrapText="1"/>
    </xf>
    <xf numFmtId="0" fontId="11" fillId="0" borderId="13" xfId="2" applyFont="1" applyBorder="1" applyAlignment="1">
      <alignment horizontal="right" vertical="center" wrapText="1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49" fontId="9" fillId="0" borderId="2" xfId="2" applyNumberFormat="1" applyFont="1" applyBorder="1" applyAlignment="1">
      <alignment horizontal="left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14" fontId="17" fillId="2" borderId="14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7" fillId="2" borderId="16" xfId="8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13" fillId="0" borderId="1" xfId="2" applyFont="1" applyBorder="1" applyAlignment="1">
      <alignment horizontal="left" vertical="center"/>
    </xf>
    <xf numFmtId="0" fontId="17" fillId="2" borderId="8" xfId="8" applyFont="1" applyFill="1" applyBorder="1" applyAlignment="1">
      <alignment horizontal="center" vertical="center" wrapText="1"/>
    </xf>
    <xf numFmtId="0" fontId="17" fillId="2" borderId="14" xfId="8" applyFont="1" applyFill="1" applyBorder="1" applyAlignment="1">
      <alignment horizontal="center" vertical="center" wrapText="1"/>
    </xf>
    <xf numFmtId="0" fontId="12" fillId="0" borderId="25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26" xfId="2" applyFont="1" applyBorder="1" applyAlignment="1">
      <alignment vertical="center"/>
    </xf>
    <xf numFmtId="165" fontId="15" fillId="0" borderId="27" xfId="2" applyNumberFormat="1" applyFont="1" applyBorder="1" applyAlignment="1">
      <alignment vertical="center"/>
    </xf>
    <xf numFmtId="165" fontId="15" fillId="0" borderId="28" xfId="2" applyNumberFormat="1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29" xfId="2" applyFont="1" applyBorder="1" applyAlignment="1">
      <alignment horizontal="right" vertical="center"/>
    </xf>
    <xf numFmtId="0" fontId="9" fillId="0" borderId="30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9" fillId="0" borderId="36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9" fillId="0" borderId="26" xfId="2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0" fontId="9" fillId="0" borderId="20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2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7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center" vertical="center" wrapText="1"/>
    </xf>
    <xf numFmtId="0" fontId="17" fillId="2" borderId="14" xfId="8" applyFont="1" applyFill="1" applyBorder="1" applyAlignment="1">
      <alignment horizontal="center" vertical="center" wrapText="1"/>
    </xf>
    <xf numFmtId="0" fontId="13" fillId="2" borderId="37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164" fontId="21" fillId="0" borderId="5" xfId="2" applyNumberFormat="1" applyFont="1" applyBorder="1" applyAlignment="1">
      <alignment horizontal="left" vertical="center" wrapText="1"/>
    </xf>
    <xf numFmtId="0" fontId="21" fillId="0" borderId="5" xfId="8" applyFont="1" applyBorder="1" applyAlignment="1">
      <alignment horizontal="left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771526</xdr:colOff>
      <xdr:row>0</xdr:row>
      <xdr:rowOff>24765</xdr:rowOff>
    </xdr:from>
    <xdr:to>
      <xdr:col>10</xdr:col>
      <xdr:colOff>704659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BreakPreview" topLeftCell="A19" zoomScale="115" zoomScaleNormal="100" zoomScaleSheetLayoutView="115" workbookViewId="0">
      <selection activeCell="D37" sqref="D37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0.5546875" style="21" customWidth="1"/>
    <col min="9" max="9" width="11" style="1" customWidth="1"/>
    <col min="10" max="10" width="11.33203125" style="1" customWidth="1"/>
    <col min="11" max="11" width="18.6640625" style="1" customWidth="1"/>
  </cols>
  <sheetData>
    <row r="1" spans="1:11" ht="21" x14ac:dyDescent="0.25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1" x14ac:dyDescent="0.25">
      <c r="A2" s="93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1" x14ac:dyDescent="0.25">
      <c r="A3" s="93" t="s">
        <v>47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1" x14ac:dyDescent="0.25">
      <c r="A4" s="93" t="s">
        <v>48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21" x14ac:dyDescent="0.25">
      <c r="A5" s="93" t="s">
        <v>49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28.8" x14ac:dyDescent="0.25">
      <c r="A6" s="94" t="s">
        <v>46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ht="21" x14ac:dyDescent="0.25">
      <c r="A7" s="95" t="s">
        <v>11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21.6" thickBot="1" x14ac:dyDescent="0.3">
      <c r="A8" s="95" t="s">
        <v>23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8" x14ac:dyDescent="0.25">
      <c r="A9" s="96" t="s">
        <v>16</v>
      </c>
      <c r="B9" s="97"/>
      <c r="C9" s="97"/>
      <c r="D9" s="97"/>
      <c r="E9" s="97"/>
      <c r="F9" s="97"/>
      <c r="G9" s="97"/>
      <c r="H9" s="97"/>
      <c r="I9" s="97"/>
      <c r="J9" s="97"/>
      <c r="K9" s="98"/>
    </row>
    <row r="10" spans="1:11" ht="18" x14ac:dyDescent="0.25">
      <c r="A10" s="99" t="s">
        <v>42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ht="18" x14ac:dyDescent="0.25">
      <c r="A11" s="99" t="s">
        <v>53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1" x14ac:dyDescent="0.25">
      <c r="A12" s="90" t="s">
        <v>23</v>
      </c>
      <c r="B12" s="91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20.100000000000001" customHeight="1" x14ac:dyDescent="0.25">
      <c r="A13" s="102" t="s">
        <v>50</v>
      </c>
      <c r="B13" s="103"/>
      <c r="C13" s="103"/>
      <c r="D13" s="103"/>
      <c r="E13" s="2"/>
      <c r="F13" s="57" t="s">
        <v>57</v>
      </c>
      <c r="G13" s="57"/>
      <c r="H13" s="12"/>
      <c r="I13" s="3"/>
      <c r="J13" s="3"/>
      <c r="K13" s="60" t="s">
        <v>55</v>
      </c>
    </row>
    <row r="14" spans="1:11" ht="20.100000000000001" customHeight="1" x14ac:dyDescent="0.25">
      <c r="A14" s="104" t="s">
        <v>59</v>
      </c>
      <c r="B14" s="105"/>
      <c r="C14" s="105"/>
      <c r="D14" s="105"/>
      <c r="E14" s="4"/>
      <c r="F14" s="25" t="s">
        <v>58</v>
      </c>
      <c r="G14" s="25"/>
      <c r="H14" s="13"/>
      <c r="I14" s="5"/>
      <c r="J14" s="5"/>
      <c r="K14" s="61" t="s">
        <v>60</v>
      </c>
    </row>
    <row r="15" spans="1:11" ht="20.100000000000001" customHeight="1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0.100000000000001" customHeight="1" x14ac:dyDescent="0.25">
      <c r="A16" s="62" t="s">
        <v>12</v>
      </c>
      <c r="B16" s="6"/>
      <c r="C16" s="6"/>
      <c r="D16" s="14"/>
      <c r="E16" s="15"/>
      <c r="F16" s="14"/>
      <c r="G16" s="7" t="s">
        <v>61</v>
      </c>
      <c r="H16" s="37" t="s">
        <v>28</v>
      </c>
      <c r="I16" s="38"/>
      <c r="J16" s="38"/>
      <c r="K16" s="63"/>
    </row>
    <row r="17" spans="1:11" ht="20.100000000000001" customHeight="1" x14ac:dyDescent="0.25">
      <c r="A17" s="62" t="s">
        <v>13</v>
      </c>
      <c r="B17" s="6"/>
      <c r="C17" s="6"/>
      <c r="D17" s="7"/>
      <c r="E17" s="24"/>
      <c r="F17" s="16"/>
      <c r="G17" s="39" t="s">
        <v>62</v>
      </c>
      <c r="H17" s="37" t="s">
        <v>30</v>
      </c>
      <c r="I17" s="38"/>
      <c r="J17" s="38"/>
      <c r="K17" s="64" t="s">
        <v>51</v>
      </c>
    </row>
    <row r="18" spans="1:11" ht="20.100000000000001" customHeight="1" x14ac:dyDescent="0.25">
      <c r="A18" s="62" t="s">
        <v>14</v>
      </c>
      <c r="B18" s="6"/>
      <c r="C18" s="6"/>
      <c r="D18" s="7"/>
      <c r="E18" s="24"/>
      <c r="F18" s="16"/>
      <c r="G18" s="39" t="s">
        <v>54</v>
      </c>
      <c r="H18" s="37" t="s">
        <v>31</v>
      </c>
      <c r="I18" s="38"/>
      <c r="J18" s="38"/>
      <c r="K18" s="64" t="s">
        <v>52</v>
      </c>
    </row>
    <row r="19" spans="1:11" ht="20.100000000000001" customHeight="1" thickBot="1" x14ac:dyDescent="0.3">
      <c r="A19" s="62" t="s">
        <v>10</v>
      </c>
      <c r="B19" s="26"/>
      <c r="C19" s="26"/>
      <c r="D19" s="16"/>
      <c r="F19" s="28"/>
      <c r="G19" s="40" t="s">
        <v>56</v>
      </c>
      <c r="H19" s="27" t="s">
        <v>29</v>
      </c>
      <c r="I19" s="65"/>
      <c r="J19" s="65"/>
      <c r="K19" s="66">
        <v>1</v>
      </c>
    </row>
    <row r="20" spans="1:11" ht="15" thickTop="1" thickBot="1" x14ac:dyDescent="0.3">
      <c r="A20" s="67"/>
      <c r="B20" s="8"/>
      <c r="C20" s="8"/>
      <c r="D20" s="9"/>
      <c r="E20" s="10"/>
      <c r="F20" s="9"/>
      <c r="G20" s="53"/>
      <c r="H20" s="17"/>
      <c r="I20" s="9"/>
      <c r="J20" s="53"/>
      <c r="K20" s="68"/>
    </row>
    <row r="21" spans="1:11" ht="28.95" customHeight="1" thickTop="1" x14ac:dyDescent="0.25">
      <c r="A21" s="69" t="s">
        <v>4</v>
      </c>
      <c r="B21" s="58" t="s">
        <v>8</v>
      </c>
      <c r="C21" s="58" t="s">
        <v>22</v>
      </c>
      <c r="D21" s="58" t="s">
        <v>1</v>
      </c>
      <c r="E21" s="48" t="s">
        <v>21</v>
      </c>
      <c r="F21" s="49" t="s">
        <v>5</v>
      </c>
      <c r="G21" s="51" t="s">
        <v>25</v>
      </c>
      <c r="H21" s="116" t="s">
        <v>63</v>
      </c>
      <c r="I21" s="112" t="s">
        <v>64</v>
      </c>
      <c r="J21" s="133" t="s">
        <v>66</v>
      </c>
      <c r="K21" s="114" t="s">
        <v>9</v>
      </c>
    </row>
    <row r="22" spans="1:11" ht="13.95" customHeight="1" thickBot="1" x14ac:dyDescent="0.3">
      <c r="A22" s="70"/>
      <c r="B22" s="59"/>
      <c r="C22" s="59"/>
      <c r="D22" s="59"/>
      <c r="E22" s="50"/>
      <c r="F22" s="52"/>
      <c r="G22" s="59"/>
      <c r="H22" s="117"/>
      <c r="I22" s="113"/>
      <c r="J22" s="134"/>
      <c r="K22" s="115"/>
    </row>
    <row r="23" spans="1:11" ht="30" customHeight="1" x14ac:dyDescent="0.3">
      <c r="A23" s="55">
        <v>1</v>
      </c>
      <c r="B23" s="55" t="s">
        <v>67</v>
      </c>
      <c r="C23" s="56" t="s">
        <v>68</v>
      </c>
      <c r="D23" s="55" t="s">
        <v>69</v>
      </c>
      <c r="E23" s="56" t="s">
        <v>70</v>
      </c>
      <c r="F23" s="55" t="s">
        <v>19</v>
      </c>
      <c r="G23" s="55" t="s">
        <v>71</v>
      </c>
      <c r="H23" s="55">
        <v>1</v>
      </c>
      <c r="I23" s="55">
        <v>1</v>
      </c>
      <c r="J23" s="55">
        <v>2</v>
      </c>
      <c r="K23" s="71"/>
    </row>
    <row r="24" spans="1:11" ht="30" customHeight="1" x14ac:dyDescent="0.3">
      <c r="A24" s="55">
        <v>2</v>
      </c>
      <c r="B24" s="55" t="s">
        <v>72</v>
      </c>
      <c r="C24" s="56" t="s">
        <v>73</v>
      </c>
      <c r="D24" s="55" t="s">
        <v>74</v>
      </c>
      <c r="E24" s="56" t="s">
        <v>75</v>
      </c>
      <c r="F24" s="55" t="s">
        <v>19</v>
      </c>
      <c r="G24" s="55" t="s">
        <v>71</v>
      </c>
      <c r="H24" s="55">
        <v>2</v>
      </c>
      <c r="I24" s="55">
        <v>2</v>
      </c>
      <c r="J24" s="55">
        <v>4</v>
      </c>
      <c r="K24" s="71"/>
    </row>
    <row r="25" spans="1:11" ht="30" customHeight="1" x14ac:dyDescent="0.3">
      <c r="A25" s="55">
        <v>3</v>
      </c>
      <c r="B25" s="55" t="s">
        <v>76</v>
      </c>
      <c r="C25" s="56" t="s">
        <v>77</v>
      </c>
      <c r="D25" s="55" t="s">
        <v>78</v>
      </c>
      <c r="E25" s="56" t="s">
        <v>79</v>
      </c>
      <c r="F25" s="55" t="s">
        <v>17</v>
      </c>
      <c r="G25" s="55" t="s">
        <v>80</v>
      </c>
      <c r="H25" s="55">
        <v>4</v>
      </c>
      <c r="I25" s="55">
        <v>3</v>
      </c>
      <c r="J25" s="55">
        <v>7</v>
      </c>
      <c r="K25" s="71"/>
    </row>
    <row r="26" spans="1:11" ht="30" customHeight="1" x14ac:dyDescent="0.3">
      <c r="A26" s="55">
        <v>4</v>
      </c>
      <c r="B26" s="55" t="s">
        <v>81</v>
      </c>
      <c r="C26" s="56" t="s">
        <v>82</v>
      </c>
      <c r="D26" s="55" t="s">
        <v>83</v>
      </c>
      <c r="E26" s="56" t="s">
        <v>84</v>
      </c>
      <c r="F26" s="55" t="s">
        <v>19</v>
      </c>
      <c r="G26" s="55" t="s">
        <v>85</v>
      </c>
      <c r="H26" s="55">
        <v>3</v>
      </c>
      <c r="I26" s="55">
        <v>4</v>
      </c>
      <c r="J26" s="55">
        <v>7</v>
      </c>
      <c r="K26" s="71"/>
    </row>
    <row r="27" spans="1:11" ht="30" customHeight="1" x14ac:dyDescent="0.3">
      <c r="A27" s="55">
        <v>5</v>
      </c>
      <c r="B27" s="55" t="s">
        <v>86</v>
      </c>
      <c r="C27" s="56" t="s">
        <v>87</v>
      </c>
      <c r="D27" s="55" t="s">
        <v>88</v>
      </c>
      <c r="E27" s="56" t="s">
        <v>89</v>
      </c>
      <c r="F27" s="55" t="s">
        <v>19</v>
      </c>
      <c r="G27" s="55" t="s">
        <v>80</v>
      </c>
      <c r="H27" s="55">
        <v>7</v>
      </c>
      <c r="I27" s="55">
        <v>6</v>
      </c>
      <c r="J27" s="55">
        <v>13</v>
      </c>
      <c r="K27" s="71"/>
    </row>
    <row r="28" spans="1:11" ht="30" customHeight="1" x14ac:dyDescent="0.3">
      <c r="A28" s="55">
        <v>6</v>
      </c>
      <c r="B28" s="55" t="s">
        <v>90</v>
      </c>
      <c r="C28" s="56" t="s">
        <v>91</v>
      </c>
      <c r="D28" s="55" t="s">
        <v>92</v>
      </c>
      <c r="E28" s="56" t="s">
        <v>93</v>
      </c>
      <c r="F28" s="55" t="s">
        <v>19</v>
      </c>
      <c r="G28" s="55" t="s">
        <v>94</v>
      </c>
      <c r="H28" s="55">
        <v>6</v>
      </c>
      <c r="I28" s="55">
        <v>7</v>
      </c>
      <c r="J28" s="55">
        <v>13</v>
      </c>
      <c r="K28" s="71"/>
    </row>
    <row r="29" spans="1:11" ht="30" customHeight="1" x14ac:dyDescent="0.3">
      <c r="A29" s="55">
        <v>7</v>
      </c>
      <c r="B29" s="55" t="s">
        <v>95</v>
      </c>
      <c r="C29" s="56" t="s">
        <v>96</v>
      </c>
      <c r="D29" s="55" t="s">
        <v>97</v>
      </c>
      <c r="E29" s="56" t="s">
        <v>98</v>
      </c>
      <c r="F29" s="55" t="s">
        <v>19</v>
      </c>
      <c r="G29" s="55" t="s">
        <v>80</v>
      </c>
      <c r="H29" s="55">
        <v>5</v>
      </c>
      <c r="I29" s="55">
        <v>8</v>
      </c>
      <c r="J29" s="55">
        <v>13</v>
      </c>
      <c r="K29" s="71"/>
    </row>
    <row r="30" spans="1:11" ht="30" customHeight="1" x14ac:dyDescent="0.3">
      <c r="A30" s="55">
        <v>8</v>
      </c>
      <c r="B30" s="55" t="s">
        <v>99</v>
      </c>
      <c r="C30" s="56" t="s">
        <v>100</v>
      </c>
      <c r="D30" s="55" t="s">
        <v>101</v>
      </c>
      <c r="E30" s="56" t="s">
        <v>102</v>
      </c>
      <c r="F30" s="55" t="s">
        <v>19</v>
      </c>
      <c r="G30" s="55" t="s">
        <v>80</v>
      </c>
      <c r="H30" s="55">
        <v>11</v>
      </c>
      <c r="I30" s="55">
        <v>5</v>
      </c>
      <c r="J30" s="55">
        <v>16</v>
      </c>
      <c r="K30" s="71"/>
    </row>
    <row r="31" spans="1:11" ht="30" customHeight="1" x14ac:dyDescent="0.3">
      <c r="A31" s="55">
        <v>9</v>
      </c>
      <c r="B31" s="55" t="s">
        <v>103</v>
      </c>
      <c r="C31" s="56" t="s">
        <v>104</v>
      </c>
      <c r="D31" s="55" t="s">
        <v>105</v>
      </c>
      <c r="E31" s="56" t="s">
        <v>106</v>
      </c>
      <c r="F31" s="55" t="s">
        <v>43</v>
      </c>
      <c r="G31" s="55" t="s">
        <v>80</v>
      </c>
      <c r="H31" s="55">
        <v>10</v>
      </c>
      <c r="I31" s="55">
        <v>9</v>
      </c>
      <c r="J31" s="55">
        <v>19</v>
      </c>
      <c r="K31" s="71"/>
    </row>
    <row r="32" spans="1:11" ht="30" customHeight="1" x14ac:dyDescent="0.3">
      <c r="A32" s="55">
        <v>10</v>
      </c>
      <c r="B32" s="55" t="s">
        <v>107</v>
      </c>
      <c r="C32" s="56" t="s">
        <v>108</v>
      </c>
      <c r="D32" s="55" t="s">
        <v>109</v>
      </c>
      <c r="E32" s="56" t="s">
        <v>110</v>
      </c>
      <c r="F32" s="55" t="s">
        <v>43</v>
      </c>
      <c r="G32" s="55" t="s">
        <v>80</v>
      </c>
      <c r="H32" s="55">
        <v>8</v>
      </c>
      <c r="I32" s="55">
        <v>11</v>
      </c>
      <c r="J32" s="55">
        <v>19</v>
      </c>
      <c r="K32" s="71"/>
    </row>
    <row r="33" spans="1:11" ht="30" customHeight="1" x14ac:dyDescent="0.3">
      <c r="A33" s="55">
        <v>11</v>
      </c>
      <c r="B33" s="55" t="s">
        <v>111</v>
      </c>
      <c r="C33" s="56" t="s">
        <v>112</v>
      </c>
      <c r="D33" s="55" t="s">
        <v>113</v>
      </c>
      <c r="E33" s="56" t="s">
        <v>114</v>
      </c>
      <c r="F33" s="55" t="s">
        <v>19</v>
      </c>
      <c r="G33" s="55" t="s">
        <v>80</v>
      </c>
      <c r="H33" s="55">
        <v>12</v>
      </c>
      <c r="I33" s="55">
        <v>10</v>
      </c>
      <c r="J33" s="55">
        <v>22</v>
      </c>
      <c r="K33" s="71"/>
    </row>
    <row r="34" spans="1:11" ht="30" customHeight="1" x14ac:dyDescent="0.3">
      <c r="A34" s="55">
        <v>12</v>
      </c>
      <c r="B34" s="55" t="s">
        <v>115</v>
      </c>
      <c r="C34" s="56" t="s">
        <v>116</v>
      </c>
      <c r="D34" s="55" t="s">
        <v>117</v>
      </c>
      <c r="E34" s="56" t="s">
        <v>118</v>
      </c>
      <c r="F34" s="55" t="s">
        <v>43</v>
      </c>
      <c r="G34" s="55" t="s">
        <v>119</v>
      </c>
      <c r="H34" s="55">
        <v>13</v>
      </c>
      <c r="I34" s="55">
        <v>13</v>
      </c>
      <c r="J34" s="55">
        <v>26</v>
      </c>
      <c r="K34" s="71"/>
    </row>
    <row r="35" spans="1:11" ht="30" customHeight="1" x14ac:dyDescent="0.3">
      <c r="A35" s="55">
        <v>13</v>
      </c>
      <c r="B35" s="55" t="s">
        <v>120</v>
      </c>
      <c r="C35" s="56" t="s">
        <v>121</v>
      </c>
      <c r="D35" s="55" t="s">
        <v>122</v>
      </c>
      <c r="E35" s="56" t="s">
        <v>123</v>
      </c>
      <c r="F35" s="55" t="s">
        <v>45</v>
      </c>
      <c r="G35" s="55" t="s">
        <v>119</v>
      </c>
      <c r="H35" s="55">
        <v>16</v>
      </c>
      <c r="I35" s="55">
        <v>12</v>
      </c>
      <c r="J35" s="55">
        <v>28</v>
      </c>
      <c r="K35" s="71"/>
    </row>
    <row r="36" spans="1:11" ht="30" customHeight="1" x14ac:dyDescent="0.3">
      <c r="A36" s="55">
        <v>14</v>
      </c>
      <c r="B36" s="55" t="s">
        <v>90</v>
      </c>
      <c r="C36" s="56" t="s">
        <v>124</v>
      </c>
      <c r="D36" s="55" t="s">
        <v>125</v>
      </c>
      <c r="E36" s="56" t="s">
        <v>126</v>
      </c>
      <c r="F36" s="55" t="s">
        <v>43</v>
      </c>
      <c r="G36" s="55" t="s">
        <v>127</v>
      </c>
      <c r="H36" s="55">
        <v>14</v>
      </c>
      <c r="I36" s="55">
        <v>14</v>
      </c>
      <c r="J36" s="55">
        <v>28</v>
      </c>
      <c r="K36" s="71"/>
    </row>
    <row r="37" spans="1:11" ht="30" customHeight="1" x14ac:dyDescent="0.3">
      <c r="A37" s="55">
        <v>15</v>
      </c>
      <c r="B37" s="55" t="s">
        <v>128</v>
      </c>
      <c r="C37" s="56" t="s">
        <v>129</v>
      </c>
      <c r="D37" s="55" t="s">
        <v>130</v>
      </c>
      <c r="E37" s="56" t="s">
        <v>131</v>
      </c>
      <c r="F37" s="55" t="s">
        <v>45</v>
      </c>
      <c r="G37" s="55" t="s">
        <v>132</v>
      </c>
      <c r="H37" s="55">
        <v>15</v>
      </c>
      <c r="I37" s="55">
        <v>15</v>
      </c>
      <c r="J37" s="55">
        <v>30</v>
      </c>
      <c r="K37" s="71"/>
    </row>
    <row r="38" spans="1:11" ht="30" customHeight="1" x14ac:dyDescent="0.3">
      <c r="A38" s="55">
        <v>16</v>
      </c>
      <c r="B38" s="55" t="s">
        <v>133</v>
      </c>
      <c r="C38" s="56" t="s">
        <v>134</v>
      </c>
      <c r="D38" s="55" t="s">
        <v>135</v>
      </c>
      <c r="E38" s="56" t="s">
        <v>136</v>
      </c>
      <c r="F38" s="55" t="s">
        <v>43</v>
      </c>
      <c r="G38" s="55" t="s">
        <v>127</v>
      </c>
      <c r="H38" s="55">
        <v>18</v>
      </c>
      <c r="I38" s="55">
        <v>16</v>
      </c>
      <c r="J38" s="55">
        <v>34</v>
      </c>
      <c r="K38" s="71"/>
    </row>
    <row r="39" spans="1:11" ht="30" customHeight="1" x14ac:dyDescent="0.3">
      <c r="A39" s="55">
        <v>17</v>
      </c>
      <c r="B39" s="55" t="s">
        <v>137</v>
      </c>
      <c r="C39" s="56" t="s">
        <v>138</v>
      </c>
      <c r="D39" s="55" t="s">
        <v>139</v>
      </c>
      <c r="E39" s="56" t="s">
        <v>140</v>
      </c>
      <c r="F39" s="55" t="s">
        <v>43</v>
      </c>
      <c r="G39" s="55" t="s">
        <v>127</v>
      </c>
      <c r="H39" s="55">
        <v>17</v>
      </c>
      <c r="I39" s="55">
        <v>17</v>
      </c>
      <c r="J39" s="55">
        <v>34</v>
      </c>
      <c r="K39" s="71"/>
    </row>
    <row r="40" spans="1:11" ht="30" customHeight="1" x14ac:dyDescent="0.3">
      <c r="A40" s="55" t="s">
        <v>145</v>
      </c>
      <c r="B40" s="55" t="s">
        <v>141</v>
      </c>
      <c r="C40" s="56" t="s">
        <v>142</v>
      </c>
      <c r="D40" s="55" t="s">
        <v>143</v>
      </c>
      <c r="E40" s="56" t="s">
        <v>144</v>
      </c>
      <c r="F40" s="55" t="s">
        <v>19</v>
      </c>
      <c r="G40" s="55" t="s">
        <v>80</v>
      </c>
      <c r="H40" s="55">
        <v>9</v>
      </c>
      <c r="I40" s="55" t="s">
        <v>145</v>
      </c>
      <c r="J40" s="55"/>
      <c r="K40" s="71"/>
    </row>
    <row r="41" spans="1:11" ht="16.2" thickBot="1" x14ac:dyDescent="0.35">
      <c r="A41" s="72"/>
      <c r="B41" s="73"/>
      <c r="C41" s="73"/>
      <c r="D41" s="74"/>
      <c r="E41" s="75"/>
      <c r="F41" s="76"/>
      <c r="G41" s="76"/>
      <c r="H41" s="77"/>
      <c r="I41" s="78"/>
      <c r="J41" s="78"/>
      <c r="K41" s="79"/>
    </row>
    <row r="42" spans="1:11" ht="15" thickTop="1" x14ac:dyDescent="0.25">
      <c r="A42" s="118" t="s">
        <v>3</v>
      </c>
      <c r="B42" s="119"/>
      <c r="C42" s="119"/>
      <c r="D42" s="119"/>
      <c r="E42" s="36"/>
      <c r="F42" s="36"/>
      <c r="G42" s="120" t="s">
        <v>24</v>
      </c>
      <c r="H42" s="120"/>
      <c r="I42" s="120"/>
      <c r="J42" s="120"/>
      <c r="K42" s="121"/>
    </row>
    <row r="43" spans="1:11" x14ac:dyDescent="0.25">
      <c r="A43" s="80" t="s">
        <v>32</v>
      </c>
      <c r="B43" s="16"/>
      <c r="C43" s="16"/>
      <c r="D43" s="44"/>
      <c r="E43" s="19"/>
      <c r="F43" s="43"/>
      <c r="G43" s="18" t="s">
        <v>20</v>
      </c>
      <c r="H43" s="42">
        <v>7</v>
      </c>
      <c r="I43" s="54" t="s">
        <v>18</v>
      </c>
      <c r="J43" s="130"/>
      <c r="K43" s="81">
        <f>COUNTIF(F23:F40,"ЗМС")</f>
        <v>0</v>
      </c>
    </row>
    <row r="44" spans="1:11" x14ac:dyDescent="0.25">
      <c r="A44" s="80" t="s">
        <v>33</v>
      </c>
      <c r="B44" s="16"/>
      <c r="C44" s="16"/>
      <c r="D44" s="44"/>
      <c r="E44" s="1"/>
      <c r="F44" s="82"/>
      <c r="G44" s="20" t="s">
        <v>40</v>
      </c>
      <c r="H44" s="41">
        <f>H45+H48</f>
        <v>18</v>
      </c>
      <c r="I44" s="54" t="s">
        <v>15</v>
      </c>
      <c r="J44" s="130"/>
      <c r="K44" s="81">
        <f>COUNTIF(F23:F40,"МСМК")</f>
        <v>0</v>
      </c>
    </row>
    <row r="45" spans="1:11" x14ac:dyDescent="0.25">
      <c r="A45" s="80" t="s">
        <v>34</v>
      </c>
      <c r="B45" s="16"/>
      <c r="C45" s="16"/>
      <c r="D45" s="44"/>
      <c r="E45" s="1"/>
      <c r="F45" s="82"/>
      <c r="G45" s="20" t="s">
        <v>41</v>
      </c>
      <c r="H45" s="41">
        <f>H46+H47+H49</f>
        <v>17</v>
      </c>
      <c r="I45" s="54" t="s">
        <v>17</v>
      </c>
      <c r="J45" s="130"/>
      <c r="K45" s="81">
        <v>1</v>
      </c>
    </row>
    <row r="46" spans="1:11" x14ac:dyDescent="0.25">
      <c r="A46" s="80" t="s">
        <v>35</v>
      </c>
      <c r="B46" s="16"/>
      <c r="C46" s="16"/>
      <c r="D46" s="44"/>
      <c r="E46" s="1"/>
      <c r="F46" s="82"/>
      <c r="G46" s="20" t="s">
        <v>36</v>
      </c>
      <c r="H46" s="42">
        <f>COUNT(A23:A40)</f>
        <v>17</v>
      </c>
      <c r="I46" s="54" t="s">
        <v>19</v>
      </c>
      <c r="J46" s="130"/>
      <c r="K46" s="81">
        <v>9</v>
      </c>
    </row>
    <row r="47" spans="1:11" x14ac:dyDescent="0.25">
      <c r="A47" s="80"/>
      <c r="B47" s="16"/>
      <c r="C47" s="16"/>
      <c r="D47" s="44"/>
      <c r="E47" s="1"/>
      <c r="F47" s="82"/>
      <c r="G47" s="20" t="s">
        <v>37</v>
      </c>
      <c r="H47" s="42">
        <f>COUNTIF(A23:A40,"НФ")</f>
        <v>0</v>
      </c>
      <c r="I47" s="46" t="s">
        <v>43</v>
      </c>
      <c r="J47" s="131"/>
      <c r="K47" s="81">
        <v>6</v>
      </c>
    </row>
    <row r="48" spans="1:11" x14ac:dyDescent="0.25">
      <c r="A48" s="80"/>
      <c r="B48" s="16"/>
      <c r="C48" s="16"/>
      <c r="D48" s="44"/>
      <c r="E48" s="1"/>
      <c r="F48" s="82"/>
      <c r="G48" s="20" t="s">
        <v>38</v>
      </c>
      <c r="H48" s="29">
        <f>COUNTIF(A23:A40,"НС")</f>
        <v>1</v>
      </c>
      <c r="I48" s="47" t="s">
        <v>45</v>
      </c>
      <c r="J48" s="132"/>
      <c r="K48" s="81">
        <v>2</v>
      </c>
    </row>
    <row r="49" spans="1:11" x14ac:dyDescent="0.25">
      <c r="A49" s="80"/>
      <c r="B49" s="16"/>
      <c r="C49" s="16"/>
      <c r="D49" s="44"/>
      <c r="E49" s="22"/>
      <c r="F49" s="45"/>
      <c r="G49" s="20" t="s">
        <v>39</v>
      </c>
      <c r="H49" s="29">
        <f>COUNTIF(A23:A40,"ДСКВ")</f>
        <v>0</v>
      </c>
      <c r="I49" s="46" t="s">
        <v>44</v>
      </c>
      <c r="J49" s="131"/>
      <c r="K49" s="81">
        <f>COUNTIF(F23:F40,"3 сп.р.")</f>
        <v>0</v>
      </c>
    </row>
    <row r="50" spans="1:11" x14ac:dyDescent="0.25">
      <c r="A50" s="83"/>
      <c r="K50" s="84"/>
    </row>
    <row r="51" spans="1:11" ht="15.6" x14ac:dyDescent="0.25">
      <c r="A51" s="123" t="s">
        <v>2</v>
      </c>
      <c r="B51" s="124"/>
      <c r="C51" s="124"/>
      <c r="D51" s="124"/>
      <c r="E51" s="125" t="s">
        <v>7</v>
      </c>
      <c r="F51" s="125"/>
      <c r="G51" s="125"/>
      <c r="H51" s="125"/>
      <c r="I51" s="125" t="s">
        <v>65</v>
      </c>
      <c r="J51" s="125"/>
      <c r="K51" s="126"/>
    </row>
    <row r="52" spans="1:11" x14ac:dyDescent="0.25">
      <c r="A52" s="83"/>
      <c r="B52" s="1"/>
      <c r="C52" s="1"/>
      <c r="E52" s="1"/>
      <c r="F52" s="19"/>
      <c r="G52" s="19"/>
      <c r="H52" s="19"/>
      <c r="I52" s="19"/>
      <c r="J52" s="19"/>
      <c r="K52" s="85"/>
    </row>
    <row r="53" spans="1:11" x14ac:dyDescent="0.25">
      <c r="A53" s="86"/>
      <c r="D53" s="23"/>
      <c r="E53" s="87"/>
      <c r="F53" s="23"/>
      <c r="G53" s="23"/>
      <c r="H53" s="88"/>
      <c r="I53" s="23"/>
      <c r="J53" s="23"/>
      <c r="K53" s="89"/>
    </row>
    <row r="54" spans="1:11" x14ac:dyDescent="0.25">
      <c r="A54" s="86"/>
      <c r="D54" s="23"/>
      <c r="E54" s="87"/>
      <c r="F54" s="23"/>
      <c r="G54" s="23"/>
      <c r="H54" s="88"/>
      <c r="I54" s="23"/>
      <c r="J54" s="23"/>
      <c r="K54" s="89"/>
    </row>
    <row r="55" spans="1:11" x14ac:dyDescent="0.25">
      <c r="A55" s="86"/>
      <c r="D55" s="23"/>
      <c r="E55" s="87"/>
      <c r="F55" s="23"/>
      <c r="G55" s="23"/>
      <c r="H55" s="88"/>
      <c r="I55" s="23"/>
      <c r="J55" s="23"/>
      <c r="K55" s="89"/>
    </row>
    <row r="56" spans="1:11" x14ac:dyDescent="0.25">
      <c r="A56" s="86"/>
      <c r="D56" s="23"/>
      <c r="E56" s="87"/>
      <c r="F56" s="23"/>
      <c r="G56" s="23"/>
      <c r="H56" s="88"/>
      <c r="I56" s="23"/>
      <c r="J56" s="23"/>
      <c r="K56" s="89"/>
    </row>
    <row r="57" spans="1:11" ht="16.2" thickBot="1" x14ac:dyDescent="0.3">
      <c r="A57" s="127" t="str">
        <f>G18</f>
        <v>МЯГКОВА Е.А.(IК, г. Саранск)</v>
      </c>
      <c r="B57" s="128"/>
      <c r="C57" s="128"/>
      <c r="D57" s="128"/>
      <c r="E57" s="128" t="str">
        <f>G17</f>
        <v>БОЯРОВ В.В. (ВК, г. Саранск)</v>
      </c>
      <c r="F57" s="128"/>
      <c r="G57" s="128"/>
      <c r="H57" s="128"/>
      <c r="I57" s="128" t="s">
        <v>56</v>
      </c>
      <c r="J57" s="128"/>
      <c r="K57" s="129"/>
    </row>
    <row r="59" spans="1:11" ht="18" x14ac:dyDescent="0.25">
      <c r="A59" s="32"/>
      <c r="B59" s="33"/>
      <c r="C59" s="33"/>
      <c r="D59" s="32"/>
      <c r="E59" s="34"/>
      <c r="F59" s="32"/>
      <c r="G59" s="32"/>
      <c r="H59" s="35"/>
      <c r="I59" s="32"/>
      <c r="J59" s="32"/>
      <c r="K59" s="32"/>
    </row>
    <row r="60" spans="1:11" ht="21" x14ac:dyDescent="0.25">
      <c r="A60" s="30"/>
      <c r="B60" s="30"/>
      <c r="C60" s="31"/>
      <c r="D60" s="122"/>
      <c r="E60" s="122"/>
      <c r="F60" s="122"/>
      <c r="G60" s="122"/>
    </row>
    <row r="61" spans="1:11" ht="18" x14ac:dyDescent="0.25">
      <c r="D61" s="32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9">
    <mergeCell ref="A42:D42"/>
    <mergeCell ref="G42:K42"/>
    <mergeCell ref="D60:G60"/>
    <mergeCell ref="A51:D51"/>
    <mergeCell ref="E51:H51"/>
    <mergeCell ref="I51:K51"/>
    <mergeCell ref="A57:D57"/>
    <mergeCell ref="E57:H57"/>
    <mergeCell ref="I57:K57"/>
    <mergeCell ref="A13:D13"/>
    <mergeCell ref="A14:D14"/>
    <mergeCell ref="A15:G15"/>
    <mergeCell ref="H15:K15"/>
    <mergeCell ref="I21:I22"/>
    <mergeCell ref="K21:K22"/>
    <mergeCell ref="H21:H22"/>
    <mergeCell ref="J21:J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</vt:lpstr>
      <vt:lpstr>СУММА!Область_печати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2025-03-29T14:32:28Z</cp:lastPrinted>
  <dcterms:created xsi:type="dcterms:W3CDTF">1996-10-08T23:32:33Z</dcterms:created>
  <dcterms:modified xsi:type="dcterms:W3CDTF">2025-03-29T14:32:42Z</dcterms:modified>
</cp:coreProperties>
</file>