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Компьютер EUGENE-LAPTOP\Протоколы\2023\2023.05.06-07 ВС ВМХ-фристайл\итог\rus.bike\"/>
    </mc:Choice>
  </mc:AlternateContent>
  <xr:revisionPtr revIDLastSave="0" documentId="13_ncr:1_{39EC13A6-0373-423E-91F2-BFC810548325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Мужчины" sheetId="55" r:id="rId1"/>
  </sheets>
  <definedNames>
    <definedName name="_xlnm.Print_Titles" localSheetId="0">Мужчины!$21:$21</definedName>
    <definedName name="_xlnm.Print_Area" localSheetId="0">Мужчины!$A$1:$N$51</definedName>
  </definedNames>
  <calcPr calcId="181029"/>
</workbook>
</file>

<file path=xl/calcChain.xml><?xml version="1.0" encoding="utf-8"?>
<calcChain xmlns="http://schemas.openxmlformats.org/spreadsheetml/2006/main">
  <c r="H31" i="55" l="1"/>
  <c r="H34" i="55" l="1"/>
  <c r="H35" i="55"/>
  <c r="H36" i="55"/>
  <c r="H37" i="55"/>
  <c r="H32" i="55" s="1"/>
  <c r="N37" i="55"/>
  <c r="N36" i="55"/>
  <c r="N35" i="55"/>
  <c r="N34" i="55"/>
  <c r="N33" i="55"/>
  <c r="N32" i="55"/>
  <c r="N31" i="55"/>
  <c r="F43" i="55"/>
  <c r="A43" i="55"/>
</calcChain>
</file>

<file path=xl/sharedStrings.xml><?xml version="1.0" encoding="utf-8"?>
<sst xmlns="http://schemas.openxmlformats.org/spreadsheetml/2006/main" count="93" uniqueCount="81">
  <si>
    <t>Министерство спорта Российской Федерации</t>
  </si>
  <si>
    <t>Федерация велосипедного спорта России</t>
  </si>
  <si>
    <t>Федерация велосипедного спорта Удмуртской Республики</t>
  </si>
  <si>
    <t>UCI ID</t>
  </si>
  <si>
    <t>КМС</t>
  </si>
  <si>
    <t>Московская область</t>
  </si>
  <si>
    <t>МС</t>
  </si>
  <si>
    <t>Удмуртская Республика</t>
  </si>
  <si>
    <t>КАЗАКОВ Александр</t>
  </si>
  <si>
    <t xml:space="preserve">САДРОВ Е.В. (1К, г. ИЖЕВСК) </t>
  </si>
  <si>
    <t>ШИШЛОВ Роман</t>
  </si>
  <si>
    <t>ТАРАСОВ Никита</t>
  </si>
  <si>
    <t>№ ВРВС</t>
  </si>
  <si>
    <t>ИНФОРМАЦИЯ О ЖЮРИ И ГСК СОРЕВНОВАНИЙ:</t>
  </si>
  <si>
    <t>ТЕХНИЧЕСКИЕ ДАННЫЕ ТРАССЫ:</t>
  </si>
  <si>
    <t xml:space="preserve"> ТЕХНИЧЕСКИЙ ДЕЛЕГАТ ФВСР:</t>
  </si>
  <si>
    <t xml:space="preserve"> ГЛАВНЫЙ СУДЬЯ:</t>
  </si>
  <si>
    <t>ВЫСОТА СТАРТОВОЙ ГОРЫ:</t>
  </si>
  <si>
    <t xml:space="preserve"> ГЛАВНЫЙ СЕКРЕТАРЬ:</t>
  </si>
  <si>
    <t>ДЛИНА КРУГА:</t>
  </si>
  <si>
    <t>СУДЬЯ НА ФИНИШЕ:</t>
  </si>
  <si>
    <t>КРУГОВ:</t>
  </si>
  <si>
    <t>МЕСТО</t>
  </si>
  <si>
    <t>ФАМИЛИЯ ИМЯ</t>
  </si>
  <si>
    <t>РАЗРЯД,
ЗВАНИЕ</t>
  </si>
  <si>
    <t>ТЕРРИТОРИАЛЬНАЯ ПРИНАДЛЕЖНОСТЬ</t>
  </si>
  <si>
    <t>ПРИМЕЧАНИЕ</t>
  </si>
  <si>
    <t>СТАТИСТИКА ГОНКИ</t>
  </si>
  <si>
    <t>СУДЬЯ НА ФИНИШЕ</t>
  </si>
  <si>
    <t>ГЛАВНЫЙ СУДЬЯ</t>
  </si>
  <si>
    <t>ГЛАВНЫЙ СЕКРЕТАРЬ</t>
  </si>
  <si>
    <t>ИТОГОВЫЙ ПРОТОКОЛ</t>
  </si>
  <si>
    <t>ВЫПОЛНЕНИЕ НТУ ЕВСК</t>
  </si>
  <si>
    <t>0080061612Я</t>
  </si>
  <si>
    <t>Министерство по физической культуре и спорту  Удмуртской Республики</t>
  </si>
  <si>
    <t xml:space="preserve">ХАРИН В.В. (ВК, г. ИЖЕВСК) </t>
  </si>
  <si>
    <t xml:space="preserve">МАЛАХОВ Р.А. (1К, г. ИЖЕВСК) </t>
  </si>
  <si>
    <t>ВСЕРОССИЙСКИЕ СОРЕВНОВАНИЯ</t>
  </si>
  <si>
    <t>ПОКРОВСКИЙ Павел</t>
  </si>
  <si>
    <t>101 197 798 26</t>
  </si>
  <si>
    <t>101 305 813 80</t>
  </si>
  <si>
    <t>101 073 753 44</t>
  </si>
  <si>
    <t>100 958 021 33</t>
  </si>
  <si>
    <t>ЛАПТЕВ Николай</t>
  </si>
  <si>
    <t>МЕЩЕРЯКОВ Арсений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</si>
  <si>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</si>
  <si>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</si>
  <si>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</si>
  <si>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</si>
  <si>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</si>
  <si>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</si>
  <si>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1 СР</t>
  </si>
  <si>
    <t>Н. финишировало</t>
  </si>
  <si>
    <t>2 СР</t>
  </si>
  <si>
    <t>Дисквалифицировано</t>
  </si>
  <si>
    <t>Н. стартовало</t>
  </si>
  <si>
    <t>№ ЕКП 2023</t>
  </si>
  <si>
    <t>МУЖЧИНЫ</t>
  </si>
  <si>
    <t>101 423 989 13</t>
  </si>
  <si>
    <t>101 425 100 57</t>
  </si>
  <si>
    <t>ВМХ - фристайл - парк (или парк - смешанный)</t>
  </si>
  <si>
    <t>по велосипедному спорту</t>
  </si>
  <si>
    <t>РЕЗУЛЬТАТ И МЕСТО В КВАЛИФИКАЦИИ</t>
  </si>
  <si>
    <t>РЕЗУЛЬТАТ В ФИНАЛЕ</t>
  </si>
  <si>
    <t>1 ПОПЫТКА</t>
  </si>
  <si>
    <t>2 ПОПЫТКА</t>
  </si>
  <si>
    <t>НОМЕР</t>
  </si>
  <si>
    <t>ДАТА РОЖД.</t>
  </si>
  <si>
    <t>РЕЗУЛЬТАТ ОЧКИ</t>
  </si>
  <si>
    <t>Квалификация</t>
  </si>
  <si>
    <t>НАЧАЛО ГОНКИ:</t>
  </si>
  <si>
    <t>ОКОНЧАНИЕ ГОНКИ: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</si>
  <si>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06-08 МАЯ 2023 ГОДА</t>
    </r>
  </si>
  <si>
    <t>ПОГОДНЫЕ УСЛОВИЯ</t>
  </si>
  <si>
    <t>Температура:</t>
  </si>
  <si>
    <t>Влажность:</t>
  </si>
  <si>
    <t>Осадки:</t>
  </si>
  <si>
    <t>Ветер:</t>
  </si>
  <si>
    <t>3 СР</t>
  </si>
  <si>
    <t>НАЗВАНИЕ ТРАССЫ / РЕГ. НОМЕР: СЕТИ-ПАРК</t>
  </si>
  <si>
    <r>
      <t xml:space="preserve"> МЕСТО ПРОВЕДЕНИЯ:</t>
    </r>
    <r>
      <rPr>
        <sz val="11"/>
        <rFont val="Calibri"/>
        <family val="2"/>
        <charset val="204"/>
      </rPr>
      <t xml:space="preserve"> УДМУРТСКАЯ РЕСПУБЛИКА, г. ИЖЕВСК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</si>
</sst>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yyyy"/>
  </numFmts>
  <fonts count="34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8"/>
      <color indexed="8"/>
      <name val="Calibri"/>
      <family val="2"/>
      <charset val="204"/>
      <scheme val="minor"/>
    </font>
    <font>
      <sz val="10"/>
      <name val="Arial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21" fillId="4" borderId="31" applyNumberFormat="0" applyFont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31" applyNumberFormat="0" applyFont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12" fillId="0" borderId="0"/>
    <xf numFmtId="0" fontId="21" fillId="5" borderId="0" applyNumberFormat="0" applyBorder="0" applyAlignment="0" applyProtection="0"/>
    <xf numFmtId="0" fontId="21" fillId="4" borderId="31" applyNumberFormat="0" applyFont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31" applyNumberFormat="0" applyFont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2" fillId="0" borderId="0"/>
    <xf numFmtId="0" fontId="2" fillId="0" borderId="0"/>
    <xf numFmtId="0" fontId="12" fillId="0" borderId="0"/>
    <xf numFmtId="0" fontId="21" fillId="0" borderId="0"/>
    <xf numFmtId="0" fontId="12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4" borderId="31" applyNumberFormat="0" applyFont="0" applyAlignment="0" applyProtection="0"/>
    <xf numFmtId="0" fontId="30" fillId="0" borderId="0"/>
    <xf numFmtId="0" fontId="1" fillId="0" borderId="0"/>
  </cellStyleXfs>
  <cellXfs count="157">
    <xf numFmtId="0" fontId="0" fillId="0" borderId="0" xfId="0"/>
    <xf numFmtId="0" fontId="2" fillId="0" borderId="0" xfId="35"/>
    <xf numFmtId="0" fontId="3" fillId="0" borderId="0" xfId="36" applyFont="1" applyAlignment="1">
      <alignment vertical="center"/>
    </xf>
    <xf numFmtId="0" fontId="4" fillId="0" borderId="0" xfId="36" applyFont="1" applyAlignment="1">
      <alignment vertical="center"/>
    </xf>
    <xf numFmtId="0" fontId="5" fillId="0" borderId="0" xfId="36" applyFont="1" applyAlignment="1">
      <alignment vertical="center"/>
    </xf>
    <xf numFmtId="0" fontId="6" fillId="0" borderId="0" xfId="36" applyFont="1" applyAlignment="1">
      <alignment vertical="center"/>
    </xf>
    <xf numFmtId="0" fontId="6" fillId="0" borderId="0" xfId="36" applyFont="1" applyAlignment="1">
      <alignment horizontal="center" vertical="center"/>
    </xf>
    <xf numFmtId="0" fontId="6" fillId="0" borderId="0" xfId="36" applyFont="1" applyAlignment="1">
      <alignment horizontal="center" vertical="center" wrapText="1"/>
    </xf>
    <xf numFmtId="0" fontId="9" fillId="0" borderId="7" xfId="36" applyFont="1" applyBorder="1" applyAlignment="1">
      <alignment horizontal="center" vertical="center"/>
    </xf>
    <xf numFmtId="0" fontId="9" fillId="0" borderId="0" xfId="36" applyFont="1" applyAlignment="1">
      <alignment horizontal="center" vertical="center"/>
    </xf>
    <xf numFmtId="0" fontId="10" fillId="0" borderId="8" xfId="36" applyFont="1" applyBorder="1" applyAlignment="1">
      <alignment vertical="center"/>
    </xf>
    <xf numFmtId="0" fontId="11" fillId="0" borderId="9" xfId="36" applyFont="1" applyBorder="1" applyAlignment="1">
      <alignment horizontal="center" vertical="center"/>
    </xf>
    <xf numFmtId="0" fontId="12" fillId="0" borderId="9" xfId="36" applyBorder="1"/>
    <xf numFmtId="0" fontId="11" fillId="0" borderId="9" xfId="36" applyFont="1" applyBorder="1" applyAlignment="1">
      <alignment vertical="center"/>
    </xf>
    <xf numFmtId="0" fontId="11" fillId="0" borderId="11" xfId="36" applyFont="1" applyBorder="1" applyAlignment="1">
      <alignment horizontal="center" vertical="center"/>
    </xf>
    <xf numFmtId="0" fontId="11" fillId="0" borderId="11" xfId="36" applyFont="1" applyBorder="1" applyAlignment="1">
      <alignment vertical="center"/>
    </xf>
    <xf numFmtId="0" fontId="13" fillId="0" borderId="0" xfId="36" applyFont="1" applyAlignment="1">
      <alignment vertical="center"/>
    </xf>
    <xf numFmtId="0" fontId="11" fillId="0" borderId="0" xfId="36" applyFont="1" applyAlignment="1">
      <alignment horizontal="center" vertical="center"/>
    </xf>
    <xf numFmtId="0" fontId="11" fillId="0" borderId="0" xfId="36" applyFont="1" applyAlignment="1">
      <alignment horizontal="right" vertical="center"/>
    </xf>
    <xf numFmtId="0" fontId="6" fillId="0" borderId="7" xfId="36" applyFont="1" applyBorder="1" applyAlignment="1">
      <alignment vertical="center"/>
    </xf>
    <xf numFmtId="0" fontId="9" fillId="0" borderId="20" xfId="36" applyFont="1" applyBorder="1" applyAlignment="1">
      <alignment horizontal="center" vertical="center"/>
    </xf>
    <xf numFmtId="0" fontId="16" fillId="0" borderId="9" xfId="36" applyFont="1" applyBorder="1" applyAlignment="1">
      <alignment horizontal="right" vertical="center"/>
    </xf>
    <xf numFmtId="0" fontId="15" fillId="0" borderId="22" xfId="36" applyFont="1" applyBorder="1" applyAlignment="1">
      <alignment horizontal="right" vertical="center"/>
    </xf>
    <xf numFmtId="0" fontId="11" fillId="0" borderId="0" xfId="36" applyFont="1" applyAlignment="1">
      <alignment horizontal="left" vertical="center" wrapText="1"/>
    </xf>
    <xf numFmtId="0" fontId="7" fillId="3" borderId="23" xfId="36" applyFont="1" applyFill="1" applyBorder="1" applyAlignment="1">
      <alignment horizontal="center" vertical="center"/>
    </xf>
    <xf numFmtId="0" fontId="6" fillId="0" borderId="20" xfId="36" applyFont="1" applyBorder="1" applyAlignment="1">
      <alignment vertical="center"/>
    </xf>
    <xf numFmtId="0" fontId="17" fillId="3" borderId="1" xfId="43" applyFont="1" applyFill="1" applyBorder="1" applyAlignment="1">
      <alignment horizontal="left" vertical="center" wrapText="1"/>
    </xf>
    <xf numFmtId="0" fontId="17" fillId="3" borderId="1" xfId="43" applyFont="1" applyFill="1" applyBorder="1" applyAlignment="1">
      <alignment horizontal="center" vertical="center" wrapText="1"/>
    </xf>
    <xf numFmtId="0" fontId="10" fillId="0" borderId="9" xfId="36" applyFont="1" applyBorder="1" applyAlignment="1">
      <alignment vertical="center"/>
    </xf>
    <xf numFmtId="0" fontId="13" fillId="0" borderId="11" xfId="36" applyFont="1" applyBorder="1" applyAlignment="1">
      <alignment horizontal="left" vertical="center"/>
    </xf>
    <xf numFmtId="0" fontId="16" fillId="0" borderId="11" xfId="36" applyFont="1" applyBorder="1" applyAlignment="1">
      <alignment horizontal="right" vertical="center"/>
    </xf>
    <xf numFmtId="0" fontId="13" fillId="2" borderId="2" xfId="36" applyFont="1" applyFill="1" applyBorder="1" applyAlignment="1">
      <alignment vertical="center"/>
    </xf>
    <xf numFmtId="0" fontId="13" fillId="0" borderId="16" xfId="36" applyFont="1" applyBorder="1" applyAlignment="1">
      <alignment vertical="center"/>
    </xf>
    <xf numFmtId="0" fontId="13" fillId="0" borderId="3" xfId="36" applyFont="1" applyBorder="1" applyAlignment="1">
      <alignment vertical="center"/>
    </xf>
    <xf numFmtId="0" fontId="13" fillId="0" borderId="3" xfId="36" applyFont="1" applyBorder="1" applyAlignment="1">
      <alignment horizontal="center" vertical="center"/>
    </xf>
    <xf numFmtId="0" fontId="11" fillId="0" borderId="3" xfId="36" applyFont="1" applyBorder="1" applyAlignment="1">
      <alignment vertical="center"/>
    </xf>
    <xf numFmtId="0" fontId="6" fillId="0" borderId="3" xfId="36" applyFont="1" applyBorder="1" applyAlignment="1">
      <alignment horizontal="center" vertical="center" wrapText="1"/>
    </xf>
    <xf numFmtId="0" fontId="13" fillId="0" borderId="2" xfId="36" applyFont="1" applyBorder="1" applyAlignment="1">
      <alignment horizontal="left" vertical="center"/>
    </xf>
    <xf numFmtId="0" fontId="11" fillId="0" borderId="3" xfId="36" applyFont="1" applyBorder="1" applyAlignment="1">
      <alignment horizontal="right" vertical="center"/>
    </xf>
    <xf numFmtId="0" fontId="11" fillId="0" borderId="4" xfId="34" applyFont="1" applyBorder="1" applyAlignment="1">
      <alignment horizontal="right" vertical="center"/>
    </xf>
    <xf numFmtId="0" fontId="13" fillId="0" borderId="17" xfId="36" applyFont="1" applyBorder="1" applyAlignment="1">
      <alignment vertical="center"/>
    </xf>
    <xf numFmtId="0" fontId="13" fillId="0" borderId="18" xfId="36" applyFont="1" applyBorder="1" applyAlignment="1">
      <alignment vertical="center"/>
    </xf>
    <xf numFmtId="0" fontId="11" fillId="0" borderId="18" xfId="36" applyFont="1" applyBorder="1" applyAlignment="1">
      <alignment horizontal="center" vertical="center"/>
    </xf>
    <xf numFmtId="0" fontId="11" fillId="0" borderId="18" xfId="36" applyFont="1" applyBorder="1" applyAlignment="1">
      <alignment horizontal="right" vertical="center"/>
    </xf>
    <xf numFmtId="0" fontId="6" fillId="0" borderId="18" xfId="36" applyFont="1" applyBorder="1" applyAlignment="1">
      <alignment vertical="center"/>
    </xf>
    <xf numFmtId="0" fontId="7" fillId="0" borderId="1" xfId="36" applyFont="1" applyBorder="1" applyAlignment="1">
      <alignment horizontal="center" vertical="center" wrapText="1"/>
    </xf>
    <xf numFmtId="165" fontId="7" fillId="3" borderId="1" xfId="36" applyNumberFormat="1" applyFont="1" applyFill="1" applyBorder="1" applyAlignment="1">
      <alignment horizontal="center" vertical="center" wrapText="1"/>
    </xf>
    <xf numFmtId="0" fontId="6" fillId="0" borderId="9" xfId="36" applyFont="1" applyBorder="1" applyAlignment="1">
      <alignment vertical="center"/>
    </xf>
    <xf numFmtId="0" fontId="6" fillId="0" borderId="11" xfId="36" applyFont="1" applyBorder="1" applyAlignment="1">
      <alignment vertical="center"/>
    </xf>
    <xf numFmtId="0" fontId="15" fillId="0" borderId="9" xfId="36" applyFont="1" applyBorder="1" applyAlignment="1">
      <alignment horizontal="right" vertical="center"/>
    </xf>
    <xf numFmtId="0" fontId="13" fillId="2" borderId="3" xfId="36" applyFont="1" applyFill="1" applyBorder="1" applyAlignment="1">
      <alignment vertical="center"/>
    </xf>
    <xf numFmtId="0" fontId="13" fillId="2" borderId="24" xfId="36" applyFont="1" applyFill="1" applyBorder="1" applyAlignment="1">
      <alignment vertical="center"/>
    </xf>
    <xf numFmtId="0" fontId="13" fillId="0" borderId="3" xfId="36" applyFont="1" applyBorder="1" applyAlignment="1">
      <alignment horizontal="left" vertical="center"/>
    </xf>
    <xf numFmtId="0" fontId="11" fillId="0" borderId="3" xfId="36" applyFont="1" applyBorder="1" applyAlignment="1">
      <alignment horizontal="center" vertical="center"/>
    </xf>
    <xf numFmtId="49" fontId="11" fillId="0" borderId="24" xfId="36" applyNumberFormat="1" applyFont="1" applyBorder="1" applyAlignment="1">
      <alignment horizontal="right" vertical="center"/>
    </xf>
    <xf numFmtId="49" fontId="11" fillId="0" borderId="24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7" fillId="3" borderId="1" xfId="36" applyFont="1" applyFill="1" applyBorder="1" applyAlignment="1">
      <alignment horizontal="center" vertical="center"/>
    </xf>
    <xf numFmtId="0" fontId="24" fillId="3" borderId="0" xfId="36" applyFont="1" applyFill="1" applyAlignment="1">
      <alignment vertical="center"/>
    </xf>
    <xf numFmtId="0" fontId="24" fillId="3" borderId="0" xfId="36" applyFont="1" applyFill="1" applyAlignment="1">
      <alignment horizontal="center" vertical="center"/>
    </xf>
    <xf numFmtId="164" fontId="24" fillId="3" borderId="0" xfId="36" applyNumberFormat="1" applyFont="1" applyFill="1" applyAlignment="1">
      <alignment horizontal="center" vertical="center"/>
    </xf>
    <xf numFmtId="0" fontId="25" fillId="3" borderId="0" xfId="0" applyFont="1" applyFill="1"/>
    <xf numFmtId="0" fontId="26" fillId="3" borderId="0" xfId="36" applyFont="1" applyFill="1"/>
    <xf numFmtId="0" fontId="27" fillId="0" borderId="26" xfId="36" applyFont="1" applyBorder="1" applyAlignment="1">
      <alignment horizontal="right" vertical="center"/>
    </xf>
    <xf numFmtId="0" fontId="7" fillId="3" borderId="16" xfId="36" applyFont="1" applyFill="1" applyBorder="1" applyAlignment="1">
      <alignment horizontal="center" vertical="center"/>
    </xf>
    <xf numFmtId="0" fontId="22" fillId="0" borderId="21" xfId="36" applyFont="1" applyBorder="1" applyAlignment="1">
      <alignment horizontal="right" vertical="center"/>
    </xf>
    <xf numFmtId="0" fontId="27" fillId="0" borderId="3" xfId="36" applyFont="1" applyBorder="1" applyAlignment="1">
      <alignment horizontal="right" vertical="center"/>
    </xf>
    <xf numFmtId="0" fontId="7" fillId="0" borderId="1" xfId="36" applyFont="1" applyBorder="1" applyAlignment="1">
      <alignment horizontal="left" vertical="center" wrapText="1"/>
    </xf>
    <xf numFmtId="0" fontId="13" fillId="17" borderId="13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10" xfId="36" applyFont="1" applyBorder="1" applyAlignment="1">
      <alignment horizontal="left" vertical="center"/>
    </xf>
    <xf numFmtId="0" fontId="15" fillId="0" borderId="11" xfId="36" applyFont="1" applyBorder="1" applyAlignment="1">
      <alignment horizontal="right" vertical="center"/>
    </xf>
    <xf numFmtId="0" fontId="23" fillId="3" borderId="0" xfId="36" applyFont="1" applyFill="1" applyAlignment="1">
      <alignment horizontal="center" vertical="center" wrapText="1"/>
    </xf>
    <xf numFmtId="0" fontId="3" fillId="0" borderId="0" xfId="36" applyFont="1" applyAlignment="1">
      <alignment horizontal="center" vertical="center"/>
    </xf>
    <xf numFmtId="49" fontId="4" fillId="2" borderId="1" xfId="34" applyNumberFormat="1" applyFont="1" applyFill="1" applyBorder="1" applyAlignment="1">
      <alignment horizontal="center" vertical="center" wrapText="1"/>
    </xf>
    <xf numFmtId="2" fontId="17" fillId="3" borderId="1" xfId="43" applyNumberFormat="1" applyFont="1" applyFill="1" applyBorder="1" applyAlignment="1">
      <alignment horizontal="center" vertical="center" wrapText="1"/>
    </xf>
    <xf numFmtId="0" fontId="13" fillId="0" borderId="9" xfId="34" applyFont="1" applyBorder="1" applyAlignment="1">
      <alignment horizontal="left" vertical="center"/>
    </xf>
    <xf numFmtId="0" fontId="31" fillId="0" borderId="11" xfId="34" applyFont="1" applyBorder="1" applyAlignment="1">
      <alignment horizontal="left" vertical="center"/>
    </xf>
    <xf numFmtId="20" fontId="16" fillId="0" borderId="9" xfId="36" applyNumberFormat="1" applyFont="1" applyBorder="1" applyAlignment="1">
      <alignment horizontal="left" vertical="center"/>
    </xf>
    <xf numFmtId="20" fontId="16" fillId="0" borderId="11" xfId="36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11" fillId="0" borderId="3" xfId="34" applyFont="1" applyBorder="1" applyAlignment="1">
      <alignment horizontal="center" vertical="center"/>
    </xf>
    <xf numFmtId="49" fontId="11" fillId="0" borderId="3" xfId="34" applyNumberFormat="1" applyFont="1" applyBorder="1" applyAlignment="1">
      <alignment horizontal="center" vertical="center"/>
    </xf>
    <xf numFmtId="0" fontId="11" fillId="0" borderId="4" xfId="34" applyFont="1" applyBorder="1" applyAlignment="1">
      <alignment horizontal="center" vertical="center"/>
    </xf>
    <xf numFmtId="9" fontId="11" fillId="0" borderId="3" xfId="34" applyNumberFormat="1" applyFont="1" applyBorder="1" applyAlignment="1">
      <alignment horizontal="center" vertical="center"/>
    </xf>
    <xf numFmtId="0" fontId="11" fillId="0" borderId="16" xfId="34" applyFont="1" applyBorder="1" applyAlignment="1">
      <alignment horizontal="left" vertical="center"/>
    </xf>
    <xf numFmtId="0" fontId="6" fillId="0" borderId="16" xfId="34" applyFont="1" applyBorder="1" applyAlignment="1">
      <alignment vertical="center"/>
    </xf>
    <xf numFmtId="0" fontId="6" fillId="0" borderId="3" xfId="34" applyFont="1" applyBorder="1" applyAlignment="1">
      <alignment vertical="center"/>
    </xf>
    <xf numFmtId="0" fontId="6" fillId="0" borderId="3" xfId="34" applyFont="1" applyBorder="1" applyAlignment="1">
      <alignment horizontal="center" vertical="center"/>
    </xf>
    <xf numFmtId="0" fontId="11" fillId="0" borderId="16" xfId="34" applyFont="1" applyBorder="1" applyAlignment="1">
      <alignment horizontal="center" vertical="center"/>
    </xf>
    <xf numFmtId="49" fontId="11" fillId="0" borderId="2" xfId="34" applyNumberFormat="1" applyFont="1" applyBorder="1" applyAlignment="1">
      <alignment vertical="center"/>
    </xf>
    <xf numFmtId="0" fontId="6" fillId="0" borderId="40" xfId="34" applyFont="1" applyBorder="1" applyAlignment="1">
      <alignment horizontal="center" vertical="center"/>
    </xf>
    <xf numFmtId="0" fontId="6" fillId="0" borderId="9" xfId="34" applyFont="1" applyBorder="1" applyAlignment="1">
      <alignment horizontal="center" vertical="center"/>
    </xf>
    <xf numFmtId="49" fontId="6" fillId="0" borderId="41" xfId="34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32" fillId="0" borderId="4" xfId="0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32" fillId="3" borderId="4" xfId="34" applyFont="1" applyFill="1" applyBorder="1" applyAlignment="1">
      <alignment horizontal="right" vertical="center"/>
    </xf>
    <xf numFmtId="0" fontId="33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0" xfId="36" applyFont="1" applyBorder="1" applyAlignment="1">
      <alignment horizontal="center" vertical="center"/>
    </xf>
    <xf numFmtId="0" fontId="6" fillId="0" borderId="11" xfId="36" applyFont="1" applyBorder="1" applyAlignment="1">
      <alignment horizontal="center" vertical="center"/>
    </xf>
    <xf numFmtId="0" fontId="6" fillId="0" borderId="22" xfId="36" applyFont="1" applyBorder="1" applyAlignment="1">
      <alignment horizontal="center" vertical="center"/>
    </xf>
    <xf numFmtId="0" fontId="7" fillId="0" borderId="17" xfId="36" applyFont="1" applyBorder="1" applyAlignment="1">
      <alignment horizontal="center" vertical="center"/>
    </xf>
    <xf numFmtId="0" fontId="7" fillId="0" borderId="18" xfId="36" applyFont="1" applyBorder="1" applyAlignment="1">
      <alignment horizontal="center" vertical="center"/>
    </xf>
    <xf numFmtId="0" fontId="7" fillId="0" borderId="25" xfId="36" applyFont="1" applyBorder="1" applyAlignment="1">
      <alignment horizontal="center" vertical="center"/>
    </xf>
    <xf numFmtId="0" fontId="6" fillId="0" borderId="8" xfId="36" applyFont="1" applyBorder="1" applyAlignment="1">
      <alignment horizontal="center" vertical="center"/>
    </xf>
    <xf numFmtId="0" fontId="6" fillId="0" borderId="9" xfId="36" applyFont="1" applyBorder="1" applyAlignment="1">
      <alignment horizontal="center" vertical="center"/>
    </xf>
    <xf numFmtId="0" fontId="6" fillId="0" borderId="21" xfId="36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</xf>
    <xf numFmtId="0" fontId="6" fillId="0" borderId="0" xfId="36" applyFont="1" applyAlignment="1">
      <alignment horizontal="center" vertical="center"/>
    </xf>
    <xf numFmtId="0" fontId="6" fillId="0" borderId="20" xfId="36" applyFont="1" applyBorder="1" applyAlignment="1">
      <alignment horizontal="center" vertical="center"/>
    </xf>
    <xf numFmtId="0" fontId="8" fillId="0" borderId="5" xfId="36" applyFont="1" applyBorder="1" applyAlignment="1">
      <alignment horizontal="center" vertical="center"/>
    </xf>
    <xf numFmtId="0" fontId="8" fillId="0" borderId="6" xfId="36" applyFont="1" applyBorder="1" applyAlignment="1">
      <alignment horizontal="center" vertical="center"/>
    </xf>
    <xf numFmtId="0" fontId="8" fillId="0" borderId="19" xfId="36" applyFont="1" applyBorder="1" applyAlignment="1">
      <alignment horizontal="center" vertical="center"/>
    </xf>
    <xf numFmtId="0" fontId="9" fillId="0" borderId="7" xfId="36" applyFont="1" applyBorder="1" applyAlignment="1">
      <alignment horizontal="center" vertical="center"/>
    </xf>
    <xf numFmtId="0" fontId="9" fillId="0" borderId="0" xfId="36" applyFont="1" applyAlignment="1">
      <alignment horizontal="center" vertical="center"/>
    </xf>
    <xf numFmtId="0" fontId="9" fillId="0" borderId="20" xfId="36" applyFont="1" applyBorder="1" applyAlignment="1">
      <alignment horizontal="center" vertical="center"/>
    </xf>
    <xf numFmtId="0" fontId="13" fillId="2" borderId="16" xfId="36" applyFont="1" applyFill="1" applyBorder="1" applyAlignment="1">
      <alignment horizontal="left" vertical="center"/>
    </xf>
    <xf numFmtId="0" fontId="13" fillId="2" borderId="3" xfId="36" applyFont="1" applyFill="1" applyBorder="1" applyAlignment="1">
      <alignment horizontal="left" vertical="center"/>
    </xf>
    <xf numFmtId="0" fontId="15" fillId="2" borderId="16" xfId="36" applyFont="1" applyFill="1" applyBorder="1" applyAlignment="1">
      <alignment horizontal="center" vertical="center"/>
    </xf>
    <xf numFmtId="0" fontId="15" fillId="2" borderId="3" xfId="36" applyFont="1" applyFill="1" applyBorder="1" applyAlignment="1">
      <alignment horizontal="center" vertical="center"/>
    </xf>
    <xf numFmtId="0" fontId="15" fillId="2" borderId="24" xfId="36" applyFont="1" applyFill="1" applyBorder="1" applyAlignment="1">
      <alignment horizontal="center" vertical="center"/>
    </xf>
    <xf numFmtId="0" fontId="23" fillId="3" borderId="0" xfId="36" applyFont="1" applyFill="1" applyAlignment="1">
      <alignment horizontal="center" vertical="center" wrapText="1"/>
    </xf>
    <xf numFmtId="0" fontId="3" fillId="0" borderId="0" xfId="36" applyFont="1" applyAlignment="1">
      <alignment horizontal="center" vertical="center"/>
    </xf>
    <xf numFmtId="0" fontId="13" fillId="17" borderId="27" xfId="34" applyFont="1" applyFill="1" applyBorder="1" applyAlignment="1">
      <alignment horizontal="center" vertical="center"/>
    </xf>
    <xf numFmtId="0" fontId="13" fillId="17" borderId="13" xfId="34" applyFont="1" applyFill="1" applyBorder="1" applyAlignment="1">
      <alignment horizontal="center" vertical="center"/>
    </xf>
    <xf numFmtId="49" fontId="4" fillId="2" borderId="37" xfId="34" applyNumberFormat="1" applyFont="1" applyFill="1" applyBorder="1" applyAlignment="1">
      <alignment horizontal="center" vertical="center" wrapText="1"/>
    </xf>
    <xf numFmtId="49" fontId="4" fillId="2" borderId="38" xfId="34" applyNumberFormat="1" applyFont="1" applyFill="1" applyBorder="1" applyAlignment="1">
      <alignment horizontal="center" vertical="center" wrapText="1"/>
    </xf>
    <xf numFmtId="49" fontId="4" fillId="2" borderId="34" xfId="34" applyNumberFormat="1" applyFont="1" applyFill="1" applyBorder="1" applyAlignment="1">
      <alignment horizontal="center" vertical="center" wrapText="1"/>
    </xf>
    <xf numFmtId="49" fontId="4" fillId="2" borderId="33" xfId="34" applyNumberFormat="1" applyFont="1" applyFill="1" applyBorder="1" applyAlignment="1">
      <alignment horizontal="center" vertical="center" wrapText="1"/>
    </xf>
    <xf numFmtId="0" fontId="14" fillId="2" borderId="12" xfId="44" applyFont="1" applyFill="1" applyBorder="1" applyAlignment="1">
      <alignment horizontal="center" vertical="center" wrapText="1"/>
    </xf>
    <xf numFmtId="0" fontId="14" fillId="2" borderId="14" xfId="44" applyFont="1" applyFill="1" applyBorder="1" applyAlignment="1">
      <alignment horizontal="center" vertical="center" wrapText="1"/>
    </xf>
    <xf numFmtId="0" fontId="14" fillId="2" borderId="36" xfId="36" applyFont="1" applyFill="1" applyBorder="1" applyAlignment="1">
      <alignment horizontal="center" vertical="center" wrapText="1"/>
    </xf>
    <xf numFmtId="0" fontId="14" fillId="2" borderId="32" xfId="36" applyFont="1" applyFill="1" applyBorder="1" applyAlignment="1">
      <alignment horizontal="center" vertical="center" wrapText="1"/>
    </xf>
    <xf numFmtId="0" fontId="14" fillId="2" borderId="39" xfId="36" applyFont="1" applyFill="1" applyBorder="1" applyAlignment="1">
      <alignment horizontal="center" vertical="center" wrapText="1"/>
    </xf>
    <xf numFmtId="0" fontId="14" fillId="2" borderId="35" xfId="36" applyFont="1" applyFill="1" applyBorder="1" applyAlignment="1">
      <alignment horizontal="center" vertical="center" wrapText="1"/>
    </xf>
    <xf numFmtId="49" fontId="4" fillId="17" borderId="30" xfId="44" applyNumberFormat="1" applyFont="1" applyFill="1" applyBorder="1" applyAlignment="1">
      <alignment horizontal="center" vertical="center" wrapText="1"/>
    </xf>
    <xf numFmtId="49" fontId="4" fillId="17" borderId="1" xfId="44" applyNumberFormat="1" applyFont="1" applyFill="1" applyBorder="1" applyAlignment="1">
      <alignment horizontal="center" vertical="center" wrapText="1"/>
    </xf>
    <xf numFmtId="0" fontId="13" fillId="17" borderId="28" xfId="34" applyFont="1" applyFill="1" applyBorder="1" applyAlignment="1">
      <alignment horizontal="center" vertical="center"/>
    </xf>
    <xf numFmtId="0" fontId="8" fillId="0" borderId="7" xfId="36" applyFont="1" applyBorder="1" applyAlignment="1">
      <alignment horizontal="center" vertical="center"/>
    </xf>
    <xf numFmtId="0" fontId="8" fillId="0" borderId="0" xfId="36" applyFont="1" applyAlignment="1">
      <alignment horizontal="center" vertical="center"/>
    </xf>
    <xf numFmtId="0" fontId="8" fillId="0" borderId="20" xfId="36" applyFont="1" applyBorder="1" applyAlignment="1">
      <alignment horizontal="center" vertical="center"/>
    </xf>
    <xf numFmtId="0" fontId="4" fillId="17" borderId="29" xfId="34" applyFont="1" applyFill="1" applyBorder="1" applyAlignment="1">
      <alignment horizontal="center" vertical="center"/>
    </xf>
    <xf numFmtId="0" fontId="4" fillId="17" borderId="15" xfId="34" applyFont="1" applyFill="1" applyBorder="1" applyAlignment="1">
      <alignment horizontal="center" vertical="center"/>
    </xf>
    <xf numFmtId="0" fontId="4" fillId="17" borderId="30" xfId="44" applyFont="1" applyFill="1" applyBorder="1" applyAlignment="1">
      <alignment horizontal="center" vertical="center" wrapText="1"/>
    </xf>
    <xf numFmtId="0" fontId="4" fillId="17" borderId="1" xfId="44" applyFont="1" applyFill="1" applyBorder="1" applyAlignment="1">
      <alignment horizontal="center" vertical="center" wrapText="1"/>
    </xf>
    <xf numFmtId="0" fontId="28" fillId="0" borderId="0" xfId="36" applyFont="1" applyAlignment="1">
      <alignment horizontal="center" vertical="center"/>
    </xf>
    <xf numFmtId="0" fontId="29" fillId="3" borderId="0" xfId="36" applyFont="1" applyFill="1" applyAlignment="1">
      <alignment horizontal="center" vertical="center" wrapText="1"/>
    </xf>
    <xf numFmtId="14" fontId="17" fillId="3" borderId="1" xfId="43" applyNumberFormat="1" applyFont="1" applyFill="1" applyBorder="1" applyAlignment="1">
      <alignment horizontal="center" vertical="center" wrapText="1"/>
    </xf>
  </cellXfs>
  <cellStyles count="48">
    <cellStyle name="20% - Акцент1 2" xfId="15" xr:uid="{00000000-0005-0000-0000-000000000000}"/>
    <cellStyle name="20% - Акцент1 3" xfId="13" xr:uid="{00000000-0005-0000-0000-000001000000}"/>
    <cellStyle name="20% - Акцент2 2" xfId="17" xr:uid="{00000000-0005-0000-0000-000002000000}"/>
    <cellStyle name="20% - Акцент2 3" xfId="18" xr:uid="{00000000-0005-0000-0000-000003000000}"/>
    <cellStyle name="20% - Акцент3 2" xfId="19" xr:uid="{00000000-0005-0000-0000-000004000000}"/>
    <cellStyle name="20% - Акцент3 3" xfId="3" xr:uid="{00000000-0005-0000-0000-000005000000}"/>
    <cellStyle name="20% - Акцент4 2" xfId="2" xr:uid="{00000000-0005-0000-0000-000006000000}"/>
    <cellStyle name="20% - Акцент4 3" xfId="8" xr:uid="{00000000-0005-0000-0000-000007000000}"/>
    <cellStyle name="20% - Акцент5 2" xfId="4" xr:uid="{00000000-0005-0000-0000-000008000000}"/>
    <cellStyle name="20% - Акцент5 3" xfId="9" xr:uid="{00000000-0005-0000-0000-000009000000}"/>
    <cellStyle name="20% - Акцент6 2" xfId="11" xr:uid="{00000000-0005-0000-0000-00000A000000}"/>
    <cellStyle name="20% - Акцент6 3" xfId="5" xr:uid="{00000000-0005-0000-0000-00000B000000}"/>
    <cellStyle name="40% - Акцент1 2" xfId="7" xr:uid="{00000000-0005-0000-0000-00000C000000}"/>
    <cellStyle name="40% - Акцент1 3" xfId="20" xr:uid="{00000000-0005-0000-0000-00000D000000}"/>
    <cellStyle name="40% - Акцент2 2" xfId="14" xr:uid="{00000000-0005-0000-0000-00000E000000}"/>
    <cellStyle name="40% - Акцент2 3" xfId="21" xr:uid="{00000000-0005-0000-0000-00000F000000}"/>
    <cellStyle name="40% - Акцент3 2" xfId="22" xr:uid="{00000000-0005-0000-0000-000010000000}"/>
    <cellStyle name="40% - Акцент3 3" xfId="23" xr:uid="{00000000-0005-0000-0000-000011000000}"/>
    <cellStyle name="40% - Акцент4 2" xfId="24" xr:uid="{00000000-0005-0000-0000-000012000000}"/>
    <cellStyle name="40% - Акцент4 3" xfId="25" xr:uid="{00000000-0005-0000-0000-000013000000}"/>
    <cellStyle name="40% - Акцент5 2" xfId="26" xr:uid="{00000000-0005-0000-0000-000014000000}"/>
    <cellStyle name="40% - Акцент5 3" xfId="27" xr:uid="{00000000-0005-0000-0000-000015000000}"/>
    <cellStyle name="40% - Акцент6 2" xfId="28" xr:uid="{00000000-0005-0000-0000-000016000000}"/>
    <cellStyle name="40% - Акцент6 3" xfId="29" xr:uid="{00000000-0005-0000-0000-000017000000}"/>
    <cellStyle name="Обычный" xfId="0" builtinId="0"/>
    <cellStyle name="Обычный 10" xfId="47" xr:uid="{00000000-0005-0000-0000-000019000000}"/>
    <cellStyle name="Обычный 12" xfId="30" xr:uid="{00000000-0005-0000-0000-00001A000000}"/>
    <cellStyle name="Обычный 2" xfId="31" xr:uid="{00000000-0005-0000-0000-00001B000000}"/>
    <cellStyle name="Обычный 2 2" xfId="32" xr:uid="{00000000-0005-0000-0000-00001C000000}"/>
    <cellStyle name="Обычный 2 3" xfId="33" xr:uid="{00000000-0005-0000-0000-00001D000000}"/>
    <cellStyle name="Обычный 2 4" xfId="34" xr:uid="{00000000-0005-0000-0000-00001E000000}"/>
    <cellStyle name="Обычный 2 4 2" xfId="10" xr:uid="{00000000-0005-0000-0000-00001F000000}"/>
    <cellStyle name="Обычный 3" xfId="35" xr:uid="{00000000-0005-0000-0000-000020000000}"/>
    <cellStyle name="Обычный 4" xfId="36" xr:uid="{00000000-0005-0000-0000-000021000000}"/>
    <cellStyle name="Обычный 4 2" xfId="38" xr:uid="{00000000-0005-0000-0000-000022000000}"/>
    <cellStyle name="Обычный 4 3" xfId="46" xr:uid="{00000000-0005-0000-0000-000023000000}"/>
    <cellStyle name="Обычный 5" xfId="39" xr:uid="{00000000-0005-0000-0000-000024000000}"/>
    <cellStyle name="Обычный 6" xfId="37" xr:uid="{00000000-0005-0000-0000-000025000000}"/>
    <cellStyle name="Обычный 7" xfId="40" xr:uid="{00000000-0005-0000-0000-000026000000}"/>
    <cellStyle name="Обычный 8" xfId="41" xr:uid="{00000000-0005-0000-0000-000027000000}"/>
    <cellStyle name="Обычный 9" xfId="42" xr:uid="{00000000-0005-0000-0000-000028000000}"/>
    <cellStyle name="Обычный_ID4938_RS_1" xfId="43" xr:uid="{00000000-0005-0000-0000-000029000000}"/>
    <cellStyle name="Обычный_Стартовый протокол Смирнов_20101106_Results" xfId="44" xr:uid="{00000000-0005-0000-0000-00002A000000}"/>
    <cellStyle name="Примечание 2" xfId="45" xr:uid="{00000000-0005-0000-0000-00002B000000}"/>
    <cellStyle name="Примечание 3" xfId="12" xr:uid="{00000000-0005-0000-0000-00002C000000}"/>
    <cellStyle name="Примечание 4" xfId="6" xr:uid="{00000000-0005-0000-0000-00002D000000}"/>
    <cellStyle name="Примечание 5" xfId="1" xr:uid="{00000000-0005-0000-0000-00002E000000}"/>
    <cellStyle name="Примечание 6" xfId="16" xr:uid="{00000000-0005-0000-0000-00002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61992</xdr:colOff>
      <xdr:row>0</xdr:row>
      <xdr:rowOff>123978</xdr:rowOff>
    </xdr:from>
    <xdr:to>
      <xdr:col>13</xdr:col>
      <xdr:colOff>1037168</xdr:colOff>
      <xdr:row>3</xdr:row>
      <xdr:rowOff>60243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2492" y="123978"/>
          <a:ext cx="975176" cy="736365"/>
        </a:xfrm>
        <a:prstGeom prst="rect">
          <a:avLst/>
        </a:prstGeom>
      </xdr:spPr>
    </xdr:pic>
    <xdr:clientData/>
  </xdr:twoCellAnchor>
  <xdr:twoCellAnchor editAs="oneCell">
    <xdr:from>
      <xdr:col>0</xdr:col>
      <xdr:colOff>67236</xdr:colOff>
      <xdr:row>0</xdr:row>
      <xdr:rowOff>67236</xdr:rowOff>
    </xdr:from>
    <xdr:to>
      <xdr:col>1</xdr:col>
      <xdr:colOff>462165</xdr:colOff>
      <xdr:row>3</xdr:row>
      <xdr:rowOff>22412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67236"/>
          <a:ext cx="86557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-0.249977111117893"/>
    <pageSetUpPr fitToPage="1"/>
  </sheetPr>
  <dimension ref="A1:U83"/>
  <sheetViews>
    <sheetView tabSelected="1" view="pageBreakPreview" zoomScale="70" zoomScaleNormal="70" zoomScaleSheetLayoutView="70" workbookViewId="0">
      <selection activeCell="F24" sqref="F24"/>
    </sheetView>
  </sheetViews>
  <sheetFormatPr defaultColWidth="9.140625" defaultRowHeight="12.75" x14ac:dyDescent="0.25"/>
  <cols>
    <col min="1" max="2" width="7" style="5" customWidth="1"/>
    <col min="3" max="3" width="17.5703125" style="6" customWidth="1"/>
    <col min="4" max="4" width="26.7109375" style="5" customWidth="1"/>
    <col min="5" max="5" width="13.7109375" style="5" customWidth="1"/>
    <col min="6" max="6" width="7.7109375" style="5" customWidth="1"/>
    <col min="7" max="7" width="27.42578125" style="7" customWidth="1"/>
    <col min="8" max="8" width="9.5703125" style="5" customWidth="1"/>
    <col min="9" max="9" width="9.28515625" style="5" customWidth="1"/>
    <col min="10" max="10" width="13.7109375" style="5" customWidth="1"/>
    <col min="11" max="11" width="13.28515625" style="5" customWidth="1"/>
    <col min="12" max="12" width="9.85546875" style="5" customWidth="1"/>
    <col min="13" max="13" width="13.7109375" style="5" customWidth="1"/>
    <col min="14" max="14" width="15.7109375" style="5" customWidth="1"/>
    <col min="15" max="16384" width="9.140625" style="5"/>
  </cols>
  <sheetData>
    <row r="1" spans="1:21" ht="2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21" ht="21" x14ac:dyDescent="0.25">
      <c r="A2" s="154" t="s">
        <v>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21" ht="21" x14ac:dyDescent="0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21" ht="21" x14ac:dyDescent="0.25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21" ht="2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21" s="62" customFormat="1" ht="23.25" x14ac:dyDescent="0.35">
      <c r="A6" s="155" t="s">
        <v>37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58"/>
      <c r="P6" s="59"/>
      <c r="Q6" s="58"/>
      <c r="R6" s="60"/>
      <c r="S6" s="61"/>
      <c r="T6" s="61"/>
      <c r="U6" s="61"/>
    </row>
    <row r="7" spans="1:21" s="62" customFormat="1" ht="21" x14ac:dyDescent="0.35">
      <c r="A7" s="130" t="s">
        <v>61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58"/>
      <c r="P7" s="59"/>
      <c r="Q7" s="58"/>
      <c r="R7" s="60"/>
      <c r="S7" s="61"/>
      <c r="T7" s="61"/>
      <c r="U7" s="61"/>
    </row>
    <row r="8" spans="1:21" s="62" customFormat="1" ht="18.75" customHeight="1" thickBot="1" x14ac:dyDescent="0.4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58"/>
      <c r="P8" s="59"/>
      <c r="Q8" s="58"/>
      <c r="R8" s="60"/>
      <c r="S8" s="61"/>
      <c r="T8" s="61"/>
      <c r="U8" s="61"/>
    </row>
    <row r="9" spans="1:21" s="2" customFormat="1" ht="18.75" customHeight="1" thickTop="1" x14ac:dyDescent="0.25">
      <c r="A9" s="119" t="s">
        <v>31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</row>
    <row r="10" spans="1:21" s="2" customFormat="1" ht="18.75" customHeight="1" x14ac:dyDescent="0.25">
      <c r="A10" s="147" t="s">
        <v>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</row>
    <row r="11" spans="1:21" s="2" customFormat="1" ht="18.75" customHeight="1" x14ac:dyDescent="0.25">
      <c r="A11" s="122" t="s">
        <v>57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4"/>
    </row>
    <row r="12" spans="1:21" s="2" customFormat="1" ht="7.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0"/>
    </row>
    <row r="13" spans="1:21" ht="20.25" customHeight="1" x14ac:dyDescent="0.2">
      <c r="A13" s="10" t="s">
        <v>80</v>
      </c>
      <c r="B13" s="28"/>
      <c r="C13" s="11"/>
      <c r="D13" s="12"/>
      <c r="E13" s="13"/>
      <c r="F13" s="13"/>
      <c r="G13" s="77" t="s">
        <v>70</v>
      </c>
      <c r="H13" s="79">
        <v>0.59027777777777779</v>
      </c>
      <c r="I13" s="21"/>
      <c r="J13" s="21"/>
      <c r="K13" s="21"/>
      <c r="L13" s="21"/>
      <c r="M13" s="49" t="s">
        <v>12</v>
      </c>
      <c r="N13" s="65" t="s">
        <v>33</v>
      </c>
    </row>
    <row r="14" spans="1:21" ht="15.75" x14ac:dyDescent="0.25">
      <c r="A14" s="71" t="s">
        <v>72</v>
      </c>
      <c r="B14" s="29"/>
      <c r="C14" s="14"/>
      <c r="D14" s="15"/>
      <c r="E14" s="15"/>
      <c r="F14" s="15"/>
      <c r="G14" s="78" t="s">
        <v>71</v>
      </c>
      <c r="H14" s="80">
        <v>0.65625</v>
      </c>
      <c r="I14" s="30"/>
      <c r="J14" s="30"/>
      <c r="K14" s="30"/>
      <c r="L14" s="30"/>
      <c r="M14" s="72" t="s">
        <v>56</v>
      </c>
      <c r="N14" s="22">
        <v>29856</v>
      </c>
    </row>
    <row r="15" spans="1:21" ht="15" x14ac:dyDescent="0.25">
      <c r="A15" s="125" t="s">
        <v>13</v>
      </c>
      <c r="B15" s="126"/>
      <c r="C15" s="126"/>
      <c r="D15" s="126"/>
      <c r="E15" s="126"/>
      <c r="F15" s="126"/>
      <c r="G15" s="126"/>
      <c r="H15" s="31" t="s">
        <v>14</v>
      </c>
      <c r="I15" s="50"/>
      <c r="J15" s="50"/>
      <c r="K15" s="50"/>
      <c r="L15" s="50"/>
      <c r="M15" s="50"/>
      <c r="N15" s="51"/>
    </row>
    <row r="16" spans="1:21" ht="18" customHeight="1" x14ac:dyDescent="0.25">
      <c r="A16" s="32" t="s">
        <v>15</v>
      </c>
      <c r="B16" s="33"/>
      <c r="C16" s="34"/>
      <c r="D16" s="33"/>
      <c r="E16" s="35"/>
      <c r="F16" s="33"/>
      <c r="G16" s="36"/>
      <c r="H16" s="37" t="s">
        <v>79</v>
      </c>
      <c r="I16" s="52"/>
      <c r="J16" s="52"/>
      <c r="K16" s="52"/>
      <c r="L16" s="52"/>
      <c r="M16" s="53"/>
      <c r="N16" s="54"/>
    </row>
    <row r="17" spans="1:14" ht="18" customHeight="1" x14ac:dyDescent="0.25">
      <c r="A17" s="32" t="s">
        <v>16</v>
      </c>
      <c r="B17" s="33"/>
      <c r="C17" s="34"/>
      <c r="D17" s="38"/>
      <c r="E17" s="35"/>
      <c r="F17" s="33"/>
      <c r="G17" s="66" t="s">
        <v>35</v>
      </c>
      <c r="H17" s="37" t="s">
        <v>17</v>
      </c>
      <c r="I17" s="52"/>
      <c r="J17" s="52"/>
      <c r="K17" s="52"/>
      <c r="L17" s="52"/>
      <c r="M17" s="53"/>
      <c r="N17" s="55"/>
    </row>
    <row r="18" spans="1:14" ht="18" customHeight="1" x14ac:dyDescent="0.25">
      <c r="A18" s="32" t="s">
        <v>18</v>
      </c>
      <c r="B18" s="33"/>
      <c r="C18" s="34"/>
      <c r="D18" s="38"/>
      <c r="E18" s="35"/>
      <c r="F18" s="33"/>
      <c r="G18" s="39" t="s">
        <v>9</v>
      </c>
      <c r="H18" s="37" t="s">
        <v>19</v>
      </c>
      <c r="I18" s="52"/>
      <c r="J18" s="52"/>
      <c r="K18" s="52"/>
      <c r="L18" s="52"/>
      <c r="M18" s="53"/>
      <c r="N18" s="55"/>
    </row>
    <row r="19" spans="1:14" ht="18" customHeight="1" thickBot="1" x14ac:dyDescent="0.3">
      <c r="A19" s="40" t="s">
        <v>20</v>
      </c>
      <c r="B19" s="41"/>
      <c r="C19" s="42"/>
      <c r="D19" s="43"/>
      <c r="E19" s="43"/>
      <c r="F19" s="44"/>
      <c r="G19" s="63" t="s">
        <v>36</v>
      </c>
      <c r="H19" s="41" t="s">
        <v>21</v>
      </c>
      <c r="I19" s="41"/>
      <c r="J19" s="41"/>
      <c r="K19" s="41"/>
      <c r="L19" s="41"/>
      <c r="M19" s="42"/>
      <c r="N19" s="56"/>
    </row>
    <row r="20" spans="1:14" ht="6" customHeight="1" thickTop="1" thickBot="1" x14ac:dyDescent="0.3">
      <c r="A20" s="16"/>
      <c r="B20" s="16"/>
      <c r="C20" s="17"/>
      <c r="D20" s="18"/>
      <c r="E20" s="18"/>
      <c r="G20" s="23"/>
      <c r="H20" s="16"/>
      <c r="I20" s="16"/>
      <c r="J20" s="16"/>
      <c r="K20" s="16"/>
      <c r="L20" s="16"/>
      <c r="M20" s="17"/>
      <c r="N20" s="18"/>
    </row>
    <row r="21" spans="1:14" s="3" customFormat="1" ht="18.75" customHeight="1" thickTop="1" x14ac:dyDescent="0.25">
      <c r="A21" s="150" t="s">
        <v>22</v>
      </c>
      <c r="B21" s="152" t="s">
        <v>66</v>
      </c>
      <c r="C21" s="152" t="s">
        <v>3</v>
      </c>
      <c r="D21" s="152" t="s">
        <v>23</v>
      </c>
      <c r="E21" s="152" t="s">
        <v>67</v>
      </c>
      <c r="F21" s="152" t="s">
        <v>24</v>
      </c>
      <c r="G21" s="152" t="s">
        <v>25</v>
      </c>
      <c r="H21" s="134" t="s">
        <v>62</v>
      </c>
      <c r="I21" s="135"/>
      <c r="J21" s="138" t="s">
        <v>63</v>
      </c>
      <c r="K21" s="139"/>
      <c r="L21" s="144" t="s">
        <v>68</v>
      </c>
      <c r="M21" s="140" t="s">
        <v>32</v>
      </c>
      <c r="N21" s="142" t="s">
        <v>26</v>
      </c>
    </row>
    <row r="22" spans="1:14" s="3" customFormat="1" ht="18.75" customHeight="1" x14ac:dyDescent="0.25">
      <c r="A22" s="151"/>
      <c r="B22" s="153"/>
      <c r="C22" s="153"/>
      <c r="D22" s="153"/>
      <c r="E22" s="153"/>
      <c r="F22" s="153"/>
      <c r="G22" s="153"/>
      <c r="H22" s="136"/>
      <c r="I22" s="137"/>
      <c r="J22" s="75" t="s">
        <v>64</v>
      </c>
      <c r="K22" s="75" t="s">
        <v>65</v>
      </c>
      <c r="L22" s="145"/>
      <c r="M22" s="141"/>
      <c r="N22" s="143"/>
    </row>
    <row r="23" spans="1:14" s="4" customFormat="1" ht="30" customHeight="1" x14ac:dyDescent="0.25">
      <c r="A23" s="64">
        <v>1</v>
      </c>
      <c r="B23" s="57"/>
      <c r="C23" s="45" t="s">
        <v>41</v>
      </c>
      <c r="D23" s="67" t="s">
        <v>8</v>
      </c>
      <c r="E23" s="156">
        <v>38257</v>
      </c>
      <c r="F23" s="46" t="s">
        <v>4</v>
      </c>
      <c r="G23" s="26" t="s">
        <v>7</v>
      </c>
      <c r="H23" s="76">
        <v>60.5</v>
      </c>
      <c r="I23" s="27">
        <v>2</v>
      </c>
      <c r="J23" s="76"/>
      <c r="K23" s="27"/>
      <c r="L23" s="76">
        <v>60</v>
      </c>
      <c r="M23" s="57"/>
      <c r="N23" s="24"/>
    </row>
    <row r="24" spans="1:14" s="4" customFormat="1" ht="30" customHeight="1" x14ac:dyDescent="0.25">
      <c r="A24" s="64">
        <v>2</v>
      </c>
      <c r="B24" s="57"/>
      <c r="C24" s="45" t="s">
        <v>42</v>
      </c>
      <c r="D24" s="67" t="s">
        <v>10</v>
      </c>
      <c r="E24" s="156">
        <v>37929</v>
      </c>
      <c r="F24" s="46" t="s">
        <v>6</v>
      </c>
      <c r="G24" s="26" t="s">
        <v>7</v>
      </c>
      <c r="H24" s="76">
        <v>66</v>
      </c>
      <c r="I24" s="27">
        <v>1</v>
      </c>
      <c r="J24" s="76"/>
      <c r="K24" s="27"/>
      <c r="L24" s="76">
        <v>57</v>
      </c>
      <c r="M24" s="57"/>
      <c r="N24" s="24"/>
    </row>
    <row r="25" spans="1:14" s="4" customFormat="1" ht="30" customHeight="1" x14ac:dyDescent="0.25">
      <c r="A25" s="64">
        <v>3</v>
      </c>
      <c r="B25" s="57"/>
      <c r="C25" s="45" t="s">
        <v>40</v>
      </c>
      <c r="D25" s="67" t="s">
        <v>38</v>
      </c>
      <c r="E25" s="156">
        <v>34693</v>
      </c>
      <c r="F25" s="46" t="s">
        <v>51</v>
      </c>
      <c r="G25" s="26" t="s">
        <v>5</v>
      </c>
      <c r="H25" s="76">
        <v>42.25</v>
      </c>
      <c r="I25" s="27">
        <v>4</v>
      </c>
      <c r="J25" s="76"/>
      <c r="K25" s="27"/>
      <c r="L25" s="76">
        <v>50</v>
      </c>
      <c r="M25" s="57"/>
      <c r="N25" s="24"/>
    </row>
    <row r="26" spans="1:14" s="4" customFormat="1" ht="30" customHeight="1" x14ac:dyDescent="0.25">
      <c r="A26" s="64">
        <v>4</v>
      </c>
      <c r="B26" s="57"/>
      <c r="C26" s="45" t="s">
        <v>39</v>
      </c>
      <c r="D26" s="67" t="s">
        <v>11</v>
      </c>
      <c r="E26" s="156">
        <v>38185</v>
      </c>
      <c r="F26" s="46" t="s">
        <v>4</v>
      </c>
      <c r="G26" s="26" t="s">
        <v>5</v>
      </c>
      <c r="H26" s="76">
        <v>54</v>
      </c>
      <c r="I26" s="27">
        <v>3</v>
      </c>
      <c r="J26" s="76"/>
      <c r="K26" s="27"/>
      <c r="L26" s="76">
        <v>30</v>
      </c>
      <c r="M26" s="57"/>
      <c r="N26" s="24"/>
    </row>
    <row r="27" spans="1:14" s="4" customFormat="1" ht="30" customHeight="1" x14ac:dyDescent="0.25">
      <c r="A27" s="64">
        <v>5</v>
      </c>
      <c r="B27" s="57"/>
      <c r="C27" s="45" t="s">
        <v>58</v>
      </c>
      <c r="D27" s="67" t="s">
        <v>44</v>
      </c>
      <c r="E27" s="156">
        <v>37987</v>
      </c>
      <c r="F27" s="46" t="s">
        <v>53</v>
      </c>
      <c r="G27" s="26" t="s">
        <v>7</v>
      </c>
      <c r="H27" s="76">
        <v>31.5</v>
      </c>
      <c r="I27" s="27">
        <v>5</v>
      </c>
      <c r="J27" s="76"/>
      <c r="K27" s="27"/>
      <c r="L27" s="76">
        <v>31.5</v>
      </c>
      <c r="M27" s="57"/>
      <c r="N27" s="104" t="s">
        <v>69</v>
      </c>
    </row>
    <row r="28" spans="1:14" s="4" customFormat="1" ht="30" customHeight="1" x14ac:dyDescent="0.25">
      <c r="A28" s="64">
        <v>6</v>
      </c>
      <c r="B28" s="57"/>
      <c r="C28" s="45" t="s">
        <v>59</v>
      </c>
      <c r="D28" s="67" t="s">
        <v>43</v>
      </c>
      <c r="E28" s="156">
        <v>37257</v>
      </c>
      <c r="F28" s="46" t="s">
        <v>51</v>
      </c>
      <c r="G28" s="26" t="s">
        <v>7</v>
      </c>
      <c r="H28" s="76">
        <v>26</v>
      </c>
      <c r="I28" s="27">
        <v>6</v>
      </c>
      <c r="J28" s="76"/>
      <c r="K28" s="27"/>
      <c r="L28" s="76">
        <v>26</v>
      </c>
      <c r="M28" s="57"/>
      <c r="N28" s="104" t="s">
        <v>69</v>
      </c>
    </row>
    <row r="29" spans="1:14" ht="6.75" customHeight="1" thickBot="1" x14ac:dyDescent="0.3"/>
    <row r="30" spans="1:14" ht="15.75" thickTop="1" x14ac:dyDescent="0.25">
      <c r="A30" s="132" t="s">
        <v>73</v>
      </c>
      <c r="B30" s="133"/>
      <c r="C30" s="133"/>
      <c r="D30" s="133"/>
      <c r="E30" s="68"/>
      <c r="F30" s="68"/>
      <c r="G30" s="133" t="s">
        <v>27</v>
      </c>
      <c r="H30" s="133"/>
      <c r="I30" s="133"/>
      <c r="J30" s="133"/>
      <c r="K30" s="133"/>
      <c r="L30" s="133"/>
      <c r="M30" s="133"/>
      <c r="N30" s="146"/>
    </row>
    <row r="31" spans="1:14" ht="15" x14ac:dyDescent="0.25">
      <c r="A31" s="81" t="s">
        <v>74</v>
      </c>
      <c r="B31" s="82"/>
      <c r="C31" s="83"/>
      <c r="D31" s="84"/>
      <c r="E31" s="69"/>
      <c r="F31" s="69"/>
      <c r="G31" s="91" t="s">
        <v>45</v>
      </c>
      <c r="H31" s="103">
        <f>SUMPRODUCT(1/COUNTIF(G23:G28,G23:G28))</f>
        <v>2</v>
      </c>
      <c r="I31" s="92"/>
      <c r="J31" s="93"/>
      <c r="K31" s="93"/>
      <c r="L31" s="94"/>
      <c r="M31" s="91" t="s">
        <v>46</v>
      </c>
      <c r="N31" s="95">
        <f>COUNTIF(F$21:F124,"ЗМС")</f>
        <v>0</v>
      </c>
    </row>
    <row r="32" spans="1:14" ht="15" x14ac:dyDescent="0.25">
      <c r="A32" s="81" t="s">
        <v>75</v>
      </c>
      <c r="B32" s="82"/>
      <c r="C32" s="85"/>
      <c r="D32" s="84"/>
      <c r="E32" s="70"/>
      <c r="F32" s="70"/>
      <c r="G32" s="91" t="s">
        <v>47</v>
      </c>
      <c r="H32" s="96">
        <f>H33+H37</f>
        <v>6</v>
      </c>
      <c r="I32" s="97"/>
      <c r="J32" s="98"/>
      <c r="K32" s="98"/>
      <c r="L32" s="99"/>
      <c r="M32" s="91" t="s">
        <v>48</v>
      </c>
      <c r="N32" s="95">
        <f>COUNTIF(F$21:F124,"МСМК")</f>
        <v>0</v>
      </c>
    </row>
    <row r="33" spans="1:14" ht="15" x14ac:dyDescent="0.25">
      <c r="A33" s="81" t="s">
        <v>76</v>
      </c>
      <c r="B33" s="82"/>
      <c r="C33" s="82"/>
      <c r="D33" s="84"/>
      <c r="E33" s="70"/>
      <c r="F33" s="70"/>
      <c r="G33" s="91" t="s">
        <v>49</v>
      </c>
      <c r="H33" s="96">
        <v>6</v>
      </c>
      <c r="I33" s="97"/>
      <c r="J33" s="98"/>
      <c r="K33" s="98"/>
      <c r="L33" s="99"/>
      <c r="M33" s="91" t="s">
        <v>6</v>
      </c>
      <c r="N33" s="95">
        <f>COUNTIF(F$21:F45,"МС")</f>
        <v>1</v>
      </c>
    </row>
    <row r="34" spans="1:14" ht="15" x14ac:dyDescent="0.25">
      <c r="A34" s="81" t="s">
        <v>77</v>
      </c>
      <c r="B34" s="82"/>
      <c r="C34" s="82"/>
      <c r="D34" s="84"/>
      <c r="E34" s="70"/>
      <c r="F34" s="70"/>
      <c r="G34" s="91" t="s">
        <v>50</v>
      </c>
      <c r="H34" s="96">
        <f>COUNT(A23:A28)</f>
        <v>6</v>
      </c>
      <c r="I34" s="97"/>
      <c r="J34" s="98"/>
      <c r="K34" s="98"/>
      <c r="L34" s="99"/>
      <c r="M34" s="91" t="s">
        <v>4</v>
      </c>
      <c r="N34" s="95">
        <f>COUNTIF(F$20:F45,"КМС")</f>
        <v>2</v>
      </c>
    </row>
    <row r="35" spans="1:14" ht="15" x14ac:dyDescent="0.25">
      <c r="A35" s="86"/>
      <c r="B35" s="82"/>
      <c r="C35" s="82"/>
      <c r="D35" s="84"/>
      <c r="E35" s="70"/>
      <c r="F35" s="70"/>
      <c r="G35" s="91" t="s">
        <v>52</v>
      </c>
      <c r="H35" s="96">
        <f>COUNTIF(A23:A28,"НФ")</f>
        <v>0</v>
      </c>
      <c r="I35" s="97"/>
      <c r="J35" s="98"/>
      <c r="K35" s="98"/>
      <c r="L35" s="99"/>
      <c r="M35" s="91" t="s">
        <v>51</v>
      </c>
      <c r="N35" s="95">
        <f>COUNTIF(F$23:F123,"1 СР")</f>
        <v>2</v>
      </c>
    </row>
    <row r="36" spans="1:14" ht="15" x14ac:dyDescent="0.25">
      <c r="A36" s="87"/>
      <c r="B36" s="88"/>
      <c r="C36" s="89"/>
      <c r="D36" s="84"/>
      <c r="E36" s="70"/>
      <c r="F36" s="70"/>
      <c r="G36" s="91" t="s">
        <v>54</v>
      </c>
      <c r="H36" s="96">
        <f>COUNTIF(A23:A28,"ДСКВ")</f>
        <v>0</v>
      </c>
      <c r="I36" s="97"/>
      <c r="J36" s="98"/>
      <c r="K36" s="98"/>
      <c r="L36" s="99"/>
      <c r="M36" s="91" t="s">
        <v>53</v>
      </c>
      <c r="N36" s="95">
        <f>COUNTIF(F$23:F123,"2 СР")</f>
        <v>1</v>
      </c>
    </row>
    <row r="37" spans="1:14" ht="15" x14ac:dyDescent="0.25">
      <c r="A37" s="90"/>
      <c r="B37" s="82"/>
      <c r="C37" s="82"/>
      <c r="D37" s="84"/>
      <c r="E37" s="105"/>
      <c r="F37" s="106"/>
      <c r="G37" s="91" t="s">
        <v>55</v>
      </c>
      <c r="H37" s="96">
        <f>COUNTIF(A23:A28,"НС")</f>
        <v>0</v>
      </c>
      <c r="I37" s="100"/>
      <c r="J37" s="101"/>
      <c r="K37" s="101"/>
      <c r="L37" s="102"/>
      <c r="M37" s="91" t="s">
        <v>78</v>
      </c>
      <c r="N37" s="95">
        <f>COUNTIF(F$23:F123,"3 СР")</f>
        <v>0</v>
      </c>
    </row>
    <row r="38" spans="1:14" x14ac:dyDescent="0.25">
      <c r="A38" s="19"/>
      <c r="N38" s="25"/>
    </row>
    <row r="39" spans="1:14" ht="15.75" x14ac:dyDescent="0.25">
      <c r="A39" s="127" t="s">
        <v>28</v>
      </c>
      <c r="B39" s="128"/>
      <c r="C39" s="128"/>
      <c r="D39" s="128"/>
      <c r="E39" s="128"/>
      <c r="F39" s="128" t="s">
        <v>29</v>
      </c>
      <c r="G39" s="128"/>
      <c r="H39" s="128" t="s">
        <v>30</v>
      </c>
      <c r="I39" s="128"/>
      <c r="J39" s="128"/>
      <c r="K39" s="128"/>
      <c r="L39" s="128"/>
      <c r="M39" s="128"/>
      <c r="N39" s="129"/>
    </row>
    <row r="40" spans="1:14" x14ac:dyDescent="0.25">
      <c r="A40" s="113"/>
      <c r="B40" s="114"/>
      <c r="C40" s="114"/>
      <c r="D40" s="114"/>
      <c r="E40" s="114"/>
      <c r="F40" s="47"/>
      <c r="G40" s="47"/>
      <c r="H40" s="114"/>
      <c r="I40" s="114"/>
      <c r="J40" s="114"/>
      <c r="K40" s="114"/>
      <c r="L40" s="114"/>
      <c r="M40" s="114"/>
      <c r="N40" s="115"/>
    </row>
    <row r="41" spans="1:14" x14ac:dyDescent="0.25">
      <c r="A41" s="116"/>
      <c r="B41" s="117"/>
      <c r="C41" s="117"/>
      <c r="D41" s="117"/>
      <c r="E41" s="117"/>
      <c r="G41" s="5"/>
      <c r="H41" s="117"/>
      <c r="I41" s="117"/>
      <c r="J41" s="117"/>
      <c r="K41" s="117"/>
      <c r="L41" s="117"/>
      <c r="M41" s="117"/>
      <c r="N41" s="118"/>
    </row>
    <row r="42" spans="1:14" x14ac:dyDescent="0.25">
      <c r="A42" s="107"/>
      <c r="B42" s="108"/>
      <c r="C42" s="108"/>
      <c r="D42" s="108"/>
      <c r="E42" s="108"/>
      <c r="F42" s="48"/>
      <c r="G42" s="48"/>
      <c r="H42" s="108"/>
      <c r="I42" s="108"/>
      <c r="J42" s="108"/>
      <c r="K42" s="108"/>
      <c r="L42" s="108"/>
      <c r="M42" s="108"/>
      <c r="N42" s="109"/>
    </row>
    <row r="43" spans="1:14" ht="16.5" thickBot="1" x14ac:dyDescent="0.3">
      <c r="A43" s="110" t="str">
        <f>G19</f>
        <v xml:space="preserve">МАЛАХОВ Р.А. (1К, г. ИЖЕВСК) </v>
      </c>
      <c r="B43" s="111"/>
      <c r="C43" s="111"/>
      <c r="D43" s="111"/>
      <c r="E43" s="111"/>
      <c r="F43" s="111" t="str">
        <f>G17</f>
        <v xml:space="preserve">ХАРИН В.В. (ВК, г. ИЖЕВСК) </v>
      </c>
      <c r="G43" s="111"/>
      <c r="H43" s="111" t="s">
        <v>9</v>
      </c>
      <c r="I43" s="111"/>
      <c r="J43" s="111"/>
      <c r="K43" s="111"/>
      <c r="L43" s="111"/>
      <c r="M43" s="111"/>
      <c r="N43" s="112"/>
    </row>
    <row r="49" spans="4:13" x14ac:dyDescent="0.25"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4:13" x14ac:dyDescent="0.25"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4:13" x14ac:dyDescent="0.25"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4:13" x14ac:dyDescent="0.25"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4:13" x14ac:dyDescent="0.25"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4:13" x14ac:dyDescent="0.25"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4:13" x14ac:dyDescent="0.25"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4:13" x14ac:dyDescent="0.25"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4:13" x14ac:dyDescent="0.25"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4:13" x14ac:dyDescent="0.25"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4:13" x14ac:dyDescent="0.25"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4:13" x14ac:dyDescent="0.25"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4:13" x14ac:dyDescent="0.25"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4:13" x14ac:dyDescent="0.25"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4:13" x14ac:dyDescent="0.25"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4:13" x14ac:dyDescent="0.25"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4:15" x14ac:dyDescent="0.25"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4:15" x14ac:dyDescent="0.25"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4:15" x14ac:dyDescent="0.25"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4:15" x14ac:dyDescent="0.25"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4:15" x14ac:dyDescent="0.25"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4:15" x14ac:dyDescent="0.25"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4:15" x14ac:dyDescent="0.25"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4:15" x14ac:dyDescent="0.25"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4:15" x14ac:dyDescent="0.25"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4:15" x14ac:dyDescent="0.25"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4:15" ht="15" x14ac:dyDescent="0.25">
      <c r="D75" s="6"/>
      <c r="E75" s="6"/>
      <c r="F75" s="6"/>
      <c r="G75" s="6"/>
      <c r="H75" s="6"/>
      <c r="I75" s="6"/>
      <c r="J75" s="6"/>
      <c r="K75" s="6"/>
      <c r="L75" s="6"/>
      <c r="M75" s="6"/>
      <c r="N75" s="1"/>
      <c r="O75" s="1"/>
    </row>
    <row r="76" spans="4:15" ht="15" x14ac:dyDescent="0.25">
      <c r="D76" s="6"/>
      <c r="E76" s="6"/>
      <c r="F76" s="6"/>
      <c r="G76" s="6"/>
      <c r="H76" s="6"/>
      <c r="I76" s="6"/>
      <c r="J76" s="6"/>
      <c r="K76" s="6"/>
      <c r="L76" s="6"/>
      <c r="M76" s="6"/>
      <c r="N76" s="1"/>
      <c r="O76" s="1"/>
    </row>
    <row r="77" spans="4:15" x14ac:dyDescent="0.25"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4:15" x14ac:dyDescent="0.25"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4:15" x14ac:dyDescent="0.25"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4:15" x14ac:dyDescent="0.25"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4:13" x14ac:dyDescent="0.25"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4:13" x14ac:dyDescent="0.25"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4:13" x14ac:dyDescent="0.25">
      <c r="D83" s="6"/>
      <c r="E83" s="6"/>
      <c r="F83" s="6"/>
      <c r="G83" s="6"/>
      <c r="H83" s="6"/>
      <c r="I83" s="6"/>
      <c r="J83" s="6"/>
      <c r="K83" s="6"/>
      <c r="L83" s="6"/>
      <c r="M83" s="6"/>
    </row>
  </sheetData>
  <sortState xmlns:xlrd2="http://schemas.microsoft.com/office/spreadsheetml/2017/richdata2" ref="C23:J26">
    <sortCondition descending="1" ref="J23:J26"/>
  </sortState>
  <mergeCells count="36">
    <mergeCell ref="A7:N7"/>
    <mergeCell ref="A1:N1"/>
    <mergeCell ref="A2:N2"/>
    <mergeCell ref="A3:N3"/>
    <mergeCell ref="A4:N4"/>
    <mergeCell ref="A6:N6"/>
    <mergeCell ref="A9:N9"/>
    <mergeCell ref="A11:N11"/>
    <mergeCell ref="A15:G15"/>
    <mergeCell ref="G30:N30"/>
    <mergeCell ref="A39:E39"/>
    <mergeCell ref="F39:G39"/>
    <mergeCell ref="H39:N39"/>
    <mergeCell ref="A10:N10"/>
    <mergeCell ref="A21:A22"/>
    <mergeCell ref="B21:B22"/>
    <mergeCell ref="C21:C22"/>
    <mergeCell ref="D21:D22"/>
    <mergeCell ref="E21:E22"/>
    <mergeCell ref="F21:F22"/>
    <mergeCell ref="G21:G22"/>
    <mergeCell ref="A43:E43"/>
    <mergeCell ref="F43:G43"/>
    <mergeCell ref="H43:N43"/>
    <mergeCell ref="A40:E40"/>
    <mergeCell ref="H40:N40"/>
    <mergeCell ref="A41:E41"/>
    <mergeCell ref="H41:N41"/>
    <mergeCell ref="A42:E42"/>
    <mergeCell ref="H42:N42"/>
    <mergeCell ref="A30:D30"/>
    <mergeCell ref="H21:I22"/>
    <mergeCell ref="J21:K21"/>
    <mergeCell ref="M21:M22"/>
    <mergeCell ref="N21:N22"/>
    <mergeCell ref="L21:L22"/>
  </mergeCells>
  <conditionalFormatting sqref="B30:B37">
    <cfRule type="duplicateValues" dxfId="0" priority="44"/>
  </conditionalFormatting>
  <printOptions horizontalCentered="1"/>
  <pageMargins left="0.196850393700787" right="0.196850393700787" top="0.59055118110236204" bottom="0.59055118110236204" header="0.15748031496063" footer="0.118110236220472"/>
  <pageSetup paperSize="256" scale="52" fitToHeight="0" orientation="portrait" r:id="rId1"/>
  <headerFooter alignWithMargins="0">
    <oddHeader>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Мужчины</vt:lpstr>
      <vt:lpstr>Мужчины!Заголовки_для_печати</vt:lpstr>
      <vt:lpstr>Мужчины!Область_печати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Велошкола</dc:creator>
  <cp:lastModifiedBy>user</cp:lastModifiedBy>
  <cp:lastPrinted>2023-10-12T12:45:17Z</cp:lastPrinted>
  <dcterms:created xsi:type="dcterms:W3CDTF">2019-07-12T09:00:00Z</dcterms:created>
  <dcterms:modified xsi:type="dcterms:W3CDTF">2023-10-13T04:55:50Z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D16722C7F0DC460D8E5305CFB4BBBE2F</vt:lpwstr>
  </property>
  <property fmtid="{D5CDD505-2E9C-101B-9397-08002B2CF9AE}" pid="3" name="KSOProductBuildVer">
    <vt:lpwstr>1049-11.2.0.11191</vt:lpwstr>
  </property>
</Properties>
</file>